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fundacion\Desktop\MANIFESTACIONES DE INTERES PROSPERAR 2020 BOLIVAR Y AMAZONA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66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<sst xmlns="http://schemas.openxmlformats.org/spreadsheetml/2006/main" count="3282" uniqueCount="2727">
  <si>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</si>
  <si>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</si>
  <si>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</si>
  <si>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</si>
  <si>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</si>
  <si>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</si>
  <si>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</si>
  <si>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</si>
  <si>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</si>
  <si>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</si>
  <si>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</si>
  <si>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</si>
  <si>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</si>
  <si>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</si>
  <si>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</si>
  <si>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</si>
  <si>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</si>
  <si>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</si>
  <si>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</si>
  <si>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</si>
  <si>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</si>
  <si>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</si>
  <si>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</si>
  <si>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</si>
  <si>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</si>
  <si>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</si>
  <si>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</si>
  <si>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</si>
  <si>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</si>
  <si>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</si>
  <si>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</si>
  <si>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</si>
  <si>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</si>
  <si>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</si>
  <si>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</si>
  <si>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</si>
  <si>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</si>
  <si>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</si>
  <si>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</si>
  <si>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</si>
  <si>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</si>
  <si>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</si>
  <si>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</si>
  <si>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</si>
  <si>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</si>
  <si>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</si>
  <si>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</si>
  <si>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</si>
  <si>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</si>
  <si>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</si>
  <si>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</si>
  <si>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</si>
  <si>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</si>
  <si>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</si>
  <si>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</si>
  <si>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</si>
  <si>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</si>
  <si>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</si>
  <si>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</si>
  <si>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</si>
  <si>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</si>
  <si>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</si>
  <si>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</si>
  <si>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</si>
  <si>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</si>
  <si>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</si>
  <si>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</si>
  <si>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</si>
  <si>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</si>
  <si>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</si>
  <si>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</si>
  <si>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</si>
  <si>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</si>
  <si>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</si>
  <si>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</si>
  <si>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</si>
  <si>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</si>
  <si>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</si>
  <si>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</si>
  <si>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</si>
  <si>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</si>
  <si>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</si>
  <si>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</si>
  <si>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</si>
  <si>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</si>
  <si>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</si>
  <si>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</si>
  <si>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</si>
  <si>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</si>
  <si>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</si>
  <si>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</si>
  <si>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</si>
  <si>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</si>
  <si>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</si>
  <si>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</si>
  <si>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</si>
  <si>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</si>
  <si>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</si>
  <si>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</si>
  <si>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</si>
  <si>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</si>
  <si>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</si>
  <si>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</si>
  <si>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</si>
  <si>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</si>
  <si>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</si>
  <si>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</si>
  <si>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</si>
  <si>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</si>
  <si>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</si>
  <si>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</si>
  <si>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</si>
  <si>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</si>
  <si>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</si>
  <si>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</si>
  <si>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</si>
  <si>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</si>
  <si>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</si>
  <si>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</si>
  <si>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</si>
  <si>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</si>
  <si>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</si>
  <si>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</si>
  <si>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</si>
  <si>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</si>
  <si>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</si>
  <si>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</si>
  <si>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</si>
  <si>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</si>
  <si>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</si>
  <si>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</si>
  <si>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</si>
  <si>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</si>
  <si>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</si>
  <si>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</si>
  <si>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</si>
  <si>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</si>
  <si>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</si>
  <si>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</si>
  <si>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</si>
  <si>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</si>
  <si>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</si>
  <si>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</si>
  <si>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</si>
  <si>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</si>
  <si>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</si>
  <si>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</si>
  <si>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</si>
  <si>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</si>
  <si>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</si>
  <si>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</si>
  <si>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</si>
  <si>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</si>
  <si>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</si>
  <si>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</si>
  <si>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</si>
  <si>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</si>
  <si>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</si>
  <si>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</si>
  <si>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</si>
  <si>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</si>
  <si>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</si>
  <si>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</si>
  <si>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</si>
  <si>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</si>
  <si>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</si>
  <si>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</si>
  <si>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</si>
  <si>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</si>
  <si>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</si>
  <si>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</si>
  <si>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</si>
  <si>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</si>
  <si>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</si>
  <si>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</si>
  <si>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</si>
  <si>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</si>
  <si>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</si>
  <si>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</si>
  <si>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</si>
  <si>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</si>
  <si>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</si>
  <si>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</si>
  <si>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</si>
  <si>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</si>
  <si>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</si>
  <si>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</si>
  <si>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</si>
  <si>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</si>
  <si>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</si>
  <si>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</si>
  <si>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</si>
  <si>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</si>
  <si>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</si>
  <si>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</si>
  <si>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</si>
  <si>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</si>
  <si>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</si>
  <si>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</si>
  <si>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</si>
  <si>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</si>
  <si>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</si>
  <si>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</si>
  <si>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</si>
  <si>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</si>
  <si>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</si>
  <si>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</si>
  <si>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</si>
  <si>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</si>
  <si>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</si>
  <si>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</si>
  <si>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</si>
  <si>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</si>
  <si>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</si>
  <si>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</si>
  <si>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</si>
  <si>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</si>
  <si>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</si>
  <si>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</si>
  <si>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</si>
  <si>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</si>
  <si>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</si>
  <si>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</si>
  <si>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</si>
  <si>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</si>
  <si>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</si>
  <si>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</si>
  <si>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</si>
  <si>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</si>
  <si>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</si>
  <si>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</si>
  <si>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</si>
  <si>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</si>
  <si>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</si>
  <si>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</si>
  <si>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</si>
  <si>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</si>
  <si>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</si>
  <si>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</si>
  <si>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</si>
  <si>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</si>
  <si>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</si>
  <si>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</si>
  <si>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</si>
  <si>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</si>
  <si>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</si>
  <si>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</si>
  <si>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</si>
  <si>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</si>
  <si>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</si>
  <si>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</si>
  <si>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</si>
  <si>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</si>
  <si>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</si>
  <si>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</si>
  <si>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</si>
  <si>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</si>
  <si>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</si>
  <si>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</si>
  <si>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</si>
  <si>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</si>
  <si>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</si>
  <si>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</si>
  <si>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</si>
  <si>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</si>
  <si>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</si>
  <si>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</si>
  <si>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</si>
  <si>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</si>
  <si>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</si>
  <si>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</si>
  <si>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</si>
  <si>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</si>
  <si>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</si>
  <si>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</si>
  <si>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</si>
  <si>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</si>
  <si>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</si>
  <si>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</si>
  <si>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</si>
  <si>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</si>
  <si>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</si>
  <si>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</si>
  <si>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</si>
  <si>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</si>
  <si>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</si>
  <si>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</si>
  <si>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</si>
  <si>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</si>
  <si>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</si>
  <si>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</si>
  <si>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</si>
  <si>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</si>
  <si>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</si>
  <si>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</si>
  <si>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</si>
  <si>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</si>
  <si>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</si>
  <si>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</si>
  <si>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</si>
  <si>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</si>
  <si>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</si>
  <si>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</si>
  <si>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</si>
  <si>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</si>
  <si>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</si>
  <si>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</si>
  <si>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</si>
  <si>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</si>
  <si>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</si>
  <si>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</si>
  <si>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</si>
  <si>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</si>
  <si>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</si>
  <si>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</si>
  <si>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</si>
  <si>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</si>
  <si>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</si>
  <si>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</si>
  <si>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</si>
  <si>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</si>
  <si>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</si>
  <si>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</si>
  <si>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</si>
  <si>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</si>
  <si>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</si>
  <si>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</si>
  <si>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</si>
  <si>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</si>
  <si>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</si>
  <si>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</si>
  <si>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</si>
  <si>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</si>
  <si>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</si>
  <si>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</si>
  <si>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</si>
  <si>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</si>
  <si>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</si>
  <si>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</si>
  <si>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</si>
  <si>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</si>
  <si>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</si>
  <si>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</si>
  <si>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</si>
  <si>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</si>
  <si>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</si>
  <si>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</si>
  <si>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</si>
  <si>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</si>
  <si>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</si>
  <si>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</si>
  <si>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</si>
  <si>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</si>
  <si>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</si>
  <si>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</si>
  <si>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</si>
  <si>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</si>
  <si>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</si>
  <si>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</si>
  <si>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</si>
  <si>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</si>
  <si>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</si>
  <si>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</si>
  <si>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</si>
  <si>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</si>
  <si>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</si>
  <si>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</si>
  <si>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</si>
  <si>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</si>
  <si>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</si>
  <si>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</si>
  <si>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</si>
  <si>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</si>
  <si>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</si>
  <si>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</si>
  <si>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</si>
  <si>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</si>
  <si>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</si>
  <si>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</si>
  <si>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</si>
  <si>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</si>
  <si>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</si>
  <si>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</si>
  <si>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</si>
  <si>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</si>
  <si>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</si>
  <si>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</si>
  <si>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</si>
  <si>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</si>
  <si>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</si>
  <si>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</si>
  <si>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</si>
  <si>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</si>
  <si>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</si>
  <si>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</si>
  <si>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</si>
  <si>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</si>
  <si>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</si>
  <si>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</si>
  <si>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</si>
  <si>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</si>
  <si>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</si>
  <si>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</si>
  <si>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</si>
  <si>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</si>
  <si>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</si>
  <si>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</si>
  <si>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</si>
  <si>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</si>
  <si>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</si>
  <si>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</si>
  <si>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</si>
  <si>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</si>
  <si>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</si>
  <si>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</si>
  <si>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</si>
  <si>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</si>
  <si>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</si>
  <si>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</si>
  <si>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</si>
  <si>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</si>
  <si>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</si>
  <si>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</si>
  <si>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</si>
  <si>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</si>
  <si>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</si>
  <si>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</si>
  <si>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</si>
  <si>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</si>
  <si>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</si>
  <si>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</si>
  <si>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</si>
  <si>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</si>
  <si>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</si>
  <si>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</si>
  <si>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</si>
  <si>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</si>
  <si>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</si>
  <si>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</si>
  <si>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</si>
  <si>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</si>
  <si>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</si>
  <si>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</si>
  <si>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</si>
  <si>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</si>
  <si>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</si>
  <si>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</si>
  <si>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</si>
  <si>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</si>
  <si>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</si>
  <si>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</si>
  <si>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</si>
  <si>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</si>
  <si>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</si>
  <si>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</si>
  <si>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</si>
  <si>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</si>
  <si>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</si>
  <si>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</si>
  <si>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</si>
  <si>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</si>
  <si>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</si>
  <si>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</si>
  <si>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</si>
  <si>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</si>
  <si>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</si>
  <si>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</si>
  <si>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</si>
  <si>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</si>
  <si>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</si>
  <si>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</si>
  <si>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</si>
  <si>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</si>
  <si>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</si>
  <si>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</si>
  <si>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</si>
  <si>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</si>
  <si>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</si>
  <si>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</si>
  <si>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</si>
  <si>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</si>
  <si>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</si>
  <si>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</si>
  <si>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</si>
  <si>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</si>
  <si>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</si>
  <si>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</si>
  <si>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</si>
  <si>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</si>
  <si>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</si>
  <si>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</si>
  <si>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</si>
  <si>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</si>
  <si>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</si>
  <si>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</si>
  <si>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</si>
  <si>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</si>
  <si>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</si>
  <si>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</si>
  <si>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</si>
  <si>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</si>
  <si>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</si>
  <si>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</si>
  <si>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</si>
  <si>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</si>
  <si>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</si>
  <si>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</si>
  <si>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</si>
  <si>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</si>
  <si>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</si>
  <si>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</si>
  <si>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</si>
  <si>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</si>
  <si>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</si>
  <si>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</si>
  <si>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</si>
  <si>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</si>
  <si>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</si>
  <si>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</si>
  <si>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</si>
  <si>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</si>
  <si>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</si>
  <si>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</si>
  <si>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</si>
  <si>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</si>
  <si>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</si>
  <si>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</si>
  <si>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</si>
  <si>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</si>
  <si>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</si>
  <si>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</si>
  <si>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</si>
  <si>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</si>
  <si>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</si>
  <si>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</si>
  <si>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</si>
  <si>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</si>
  <si>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</si>
  <si>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</si>
  <si>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</si>
  <si>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</si>
  <si>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</si>
  <si>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</si>
  <si>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</si>
  <si>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</si>
  <si>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</si>
  <si>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</si>
  <si>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</si>
  <si>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</si>
  <si>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</si>
  <si>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</si>
  <si>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</si>
  <si>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</si>
  <si>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</si>
  <si>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</si>
  <si>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</si>
  <si>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</si>
  <si>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</si>
  <si>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</si>
  <si>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</si>
  <si>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</si>
  <si>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</si>
  <si>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</si>
  <si>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</si>
  <si>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</si>
  <si>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</si>
  <si>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</si>
  <si>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</si>
  <si>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</si>
  <si>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</si>
  <si>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</si>
  <si>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</si>
  <si>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</si>
  <si>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</si>
  <si>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</si>
  <si>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</si>
  <si>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</si>
  <si>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</si>
  <si>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</si>
  <si>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</si>
  <si>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</si>
  <si>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</si>
  <si>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</si>
  <si>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</si>
  <si>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</si>
  <si>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</si>
  <si>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</si>
  <si>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</si>
  <si>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</si>
  <si>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</si>
  <si>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</si>
  <si>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</si>
  <si>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</si>
  <si>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</si>
  <si>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</si>
  <si>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</si>
  <si>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</si>
  <si>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</si>
  <si>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</si>
  <si>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</si>
  <si>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</si>
  <si>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</si>
  <si>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</si>
  <si>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</si>
  <si>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</si>
  <si>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</si>
  <si>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</si>
  <si>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</si>
  <si>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</si>
  <si>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</si>
  <si>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</si>
  <si>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</si>
  <si>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</si>
  <si>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</si>
  <si>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</si>
  <si>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</si>
  <si>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</si>
  <si>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</si>
  <si>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</si>
  <si>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</si>
  <si>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</si>
  <si>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</si>
  <si>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</si>
  <si>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</si>
  <si>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</si>
  <si>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</si>
  <si>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</si>
  <si>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</si>
  <si>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</si>
  <si>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</si>
  <si>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</si>
  <si>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</si>
  <si>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</si>
  <si>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</si>
  <si>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</si>
  <si>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</si>
  <si>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</si>
  <si>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</si>
  <si>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</si>
  <si>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</si>
  <si>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</si>
  <si>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</si>
  <si>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</si>
  <si>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</si>
  <si>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</si>
  <si>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</si>
  <si>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</si>
  <si>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</si>
  <si>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</si>
  <si>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</si>
  <si>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</si>
  <si>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</si>
  <si>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</si>
  <si>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</si>
  <si>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</si>
  <si>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</si>
  <si>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</si>
  <si>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</si>
  <si>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</si>
  <si>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</si>
  <si>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</si>
  <si>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</si>
  <si>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</si>
  <si>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</si>
  <si>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</si>
  <si>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</si>
  <si>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</si>
  <si>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</si>
  <si>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</si>
  <si>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</si>
  <si>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</si>
  <si>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</si>
  <si>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</si>
  <si>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</si>
  <si>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</si>
  <si>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</si>
  <si>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</si>
  <si>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</si>
  <si>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</si>
  <si>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</si>
  <si>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</si>
  <si>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</si>
  <si>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</si>
  <si>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</si>
  <si>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</si>
  <si>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</si>
  <si>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</si>
  <si>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</si>
  <si>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</si>
  <si>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</si>
  <si>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</si>
  <si>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</si>
  <si>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</si>
  <si>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</si>
  <si>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</si>
  <si>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</si>
  <si>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</si>
  <si>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</si>
  <si>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</si>
  <si>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</si>
  <si>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</si>
  <si>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</si>
  <si>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</si>
  <si>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</si>
  <si>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</si>
  <si>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</si>
  <si>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</si>
  <si>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</si>
  <si>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</si>
  <si>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</si>
  <si>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</si>
  <si>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</si>
  <si>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</si>
  <si>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</si>
  <si>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</si>
  <si>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</si>
  <si>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</si>
  <si>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</si>
  <si>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</si>
  <si>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</si>
  <si>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</si>
  <si>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</si>
  <si>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</si>
  <si>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</si>
  <si>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</si>
  <si>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</si>
  <si>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</si>
  <si>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</si>
  <si>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</si>
  <si>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</si>
  <si>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</si>
  <si>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</si>
  <si>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</si>
  <si>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</si>
  <si>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</si>
  <si>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</si>
  <si>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</si>
  <si>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</si>
  <si>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</si>
  <si>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</si>
  <si>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</si>
  <si>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</si>
  <si>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</si>
  <si>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</si>
  <si>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</si>
  <si>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</si>
  <si>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</si>
  <si>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</si>
  <si>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</si>
  <si>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</si>
  <si>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</si>
  <si>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</si>
  <si>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</si>
  <si>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</si>
  <si>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</si>
  <si>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</si>
  <si>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</si>
  <si>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</si>
  <si>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</si>
  <si>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</si>
  <si>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</si>
  <si>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</si>
  <si>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</si>
  <si>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</si>
  <si>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</si>
  <si>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</si>
  <si>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</si>
  <si>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</si>
  <si>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</si>
  <si>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</si>
  <si>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</si>
  <si>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</si>
  <si>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</si>
  <si>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</si>
  <si>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</si>
  <si>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</si>
  <si>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</si>
  <si>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</si>
  <si>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</si>
  <si>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</si>
  <si>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</si>
  <si>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</si>
  <si>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</si>
  <si>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</si>
  <si>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</si>
  <si>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</si>
  <si>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</si>
  <si>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</si>
  <si>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</si>
  <si>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</si>
  <si>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</si>
  <si>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</si>
  <si>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</si>
  <si>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</si>
  <si>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</si>
  <si>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</si>
  <si>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</si>
  <si>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</si>
  <si>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</si>
  <si>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</si>
  <si>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</si>
  <si>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</si>
  <si>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</si>
  <si>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</si>
  <si>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</si>
  <si>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</si>
  <si>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</si>
  <si>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</si>
  <si>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</si>
  <si>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</si>
  <si>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</si>
  <si>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</si>
  <si>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</si>
  <si>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</si>
  <si>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</si>
  <si>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</si>
  <si>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</si>
  <si>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</si>
  <si>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</si>
  <si>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</si>
  <si>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</si>
  <si>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</si>
  <si>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</si>
  <si>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</si>
  <si>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</si>
  <si>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</si>
  <si>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</si>
  <si>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</si>
  <si>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</si>
  <si>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</si>
  <si>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</si>
  <si>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</si>
  <si>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</si>
  <si>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</si>
  <si>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</si>
  <si>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</si>
  <si>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</si>
  <si>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</si>
  <si>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</si>
  <si>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</si>
  <si>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</si>
  <si>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</si>
  <si>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</si>
  <si>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</si>
  <si>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</si>
  <si>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</si>
  <si>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</si>
  <si>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</si>
  <si>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</si>
  <si>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</si>
  <si>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</si>
  <si>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</si>
  <si>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</si>
  <si>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</si>
  <si>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</si>
  <si>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</si>
  <si>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</si>
  <si>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</si>
  <si>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</si>
  <si>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</si>
  <si>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</si>
  <si>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</si>
  <si>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</si>
  <si>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</si>
  <si>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</si>
  <si>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</si>
  <si>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</si>
  <si>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</si>
  <si>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</si>
  <si>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</si>
  <si>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</si>
  <si>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</si>
  <si>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</si>
  <si>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</si>
  <si>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</si>
  <si>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</si>
  <si>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</si>
  <si>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</si>
  <si>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</si>
  <si>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</si>
  <si>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</si>
  <si>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</si>
  <si>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</si>
  <si>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</si>
  <si>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</si>
  <si>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</si>
  <si>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</si>
  <si>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</si>
  <si>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</si>
  <si>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</si>
  <si>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</si>
  <si>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</si>
  <si>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</si>
  <si>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</si>
  <si>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</si>
  <si>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</si>
  <si>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</si>
  <si>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</si>
  <si>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</si>
  <si>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</si>
  <si>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</si>
  <si>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</si>
  <si>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</si>
  <si>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</si>
  <si>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</si>
  <si>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</si>
  <si>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</si>
  <si>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</si>
  <si>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</si>
  <si>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</si>
  <si>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</si>
  <si>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</si>
  <si>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</si>
  <si>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</si>
  <si>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</si>
  <si>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</si>
  <si>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</si>
  <si>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</si>
  <si>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</si>
  <si>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</si>
  <si>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</si>
  <si>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</si>
  <si>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</si>
  <si>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</si>
  <si>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</si>
  <si>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</si>
  <si>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</si>
  <si>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</si>
  <si>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</si>
  <si>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</si>
  <si>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</si>
  <si>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</si>
  <si>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</si>
  <si>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</si>
  <si>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</si>
  <si>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</si>
  <si>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</si>
  <si>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</si>
  <si>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</si>
  <si>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</si>
  <si>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</si>
  <si>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</si>
  <si>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</si>
  <si>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</si>
  <si>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</si>
  <si>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</si>
  <si>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</si>
  <si>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</si>
  <si>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</si>
  <si>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</si>
  <si>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</si>
  <si>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</si>
  <si>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</si>
  <si>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</si>
  <si>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</si>
  <si>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</si>
  <si>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</si>
  <si>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</si>
  <si>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</si>
  <si>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</si>
  <si>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</si>
  <si>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</si>
  <si>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</si>
  <si>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</si>
  <si>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</si>
  <si>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</si>
  <si>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</si>
  <si>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</si>
  <si>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</si>
  <si>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</si>
  <si>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</si>
  <si>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</si>
  <si>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</si>
  <si>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</si>
  <si>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</si>
  <si>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</si>
  <si>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</si>
  <si>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</si>
  <si>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</si>
  <si>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</si>
  <si>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</si>
  <si>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</si>
  <si>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</si>
  <si>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</si>
  <si>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</si>
  <si>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</si>
  <si>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</si>
  <si>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</si>
  <si>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</si>
  <si>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</si>
  <si>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</si>
  <si>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</si>
  <si>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</si>
  <si>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</si>
  <si>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</si>
  <si>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</si>
  <si>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</si>
  <si>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</si>
  <si>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</si>
  <si>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</si>
  <si>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</si>
  <si>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</si>
  <si>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</si>
  <si>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</si>
  <si>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</si>
  <si>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</si>
  <si>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</si>
  <si>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</si>
  <si>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</si>
  <si>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</si>
  <si>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</si>
  <si>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</si>
  <si>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</si>
  <si>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</si>
  <si>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</si>
  <si>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</si>
  <si>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</si>
  <si>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</si>
  <si>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</si>
  <si>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</si>
  <si>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</si>
  <si>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</si>
  <si>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</si>
  <si>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</si>
  <si>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</si>
  <si>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</si>
  <si>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</si>
  <si>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</si>
  <si>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</si>
  <si>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</si>
  <si>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</si>
  <si>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</si>
  <si>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</si>
  <si>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</si>
  <si>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</si>
  <si>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</si>
  <si>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</si>
  <si>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</si>
  <si>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</si>
  <si>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</si>
  <si>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</si>
  <si>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</si>
  <si>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</si>
  <si>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</si>
  <si>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</si>
  <si>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</si>
  <si>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</si>
  <si>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</si>
  <si>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</si>
  <si>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</si>
  <si>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</si>
  <si>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</si>
  <si>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</si>
  <si>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</si>
  <si>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</si>
  <si>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</si>
  <si>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</si>
  <si>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</si>
  <si>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</si>
  <si>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</si>
  <si>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</si>
  <si>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</si>
  <si>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</si>
  <si>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</si>
  <si>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</si>
  <si>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</si>
  <si>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</si>
  <si>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</si>
  <si>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</si>
  <si>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</si>
  <si>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</si>
  <si>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</si>
  <si>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</si>
  <si>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</si>
  <si>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</si>
  <si>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</si>
  <si>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</si>
  <si>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</si>
  <si>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</si>
  <si>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</si>
  <si>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</si>
  <si>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</si>
  <si>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</si>
  <si>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</si>
  <si>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</si>
  <si>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</si>
  <si>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</si>
  <si>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</si>
  <si>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</si>
  <si>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</si>
  <si>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</si>
  <si>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</si>
  <si>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</si>
  <si>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</si>
  <si>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</si>
  <si>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</si>
  <si>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</si>
  <si>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</si>
  <si>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</si>
  <si>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</si>
  <si>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</si>
  <si>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</si>
  <si>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</si>
  <si>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</si>
  <si>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</si>
  <si>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</si>
  <si>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</si>
  <si>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</si>
  <si>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</si>
  <si>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</si>
  <si>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</si>
  <si>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</si>
  <si>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</si>
  <si>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</si>
  <si>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</si>
  <si>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</si>
  <si>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</si>
  <si>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</si>
  <si>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</si>
  <si>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</si>
  <si>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</si>
  <si>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</si>
  <si>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</si>
  <si>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</si>
  <si>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</si>
  <si>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</si>
  <si>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</si>
  <si>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</si>
  <si>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</si>
  <si>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</si>
  <si>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</si>
  <si>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</si>
  <si>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</si>
  <si>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</si>
  <si>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</si>
  <si>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</si>
  <si>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</si>
  <si>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</si>
  <si>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</si>
  <si>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</si>
  <si>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</si>
  <si>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</si>
  <si>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</si>
  <si>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</si>
  <si>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</si>
  <si>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</si>
  <si>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</si>
  <si>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</si>
  <si>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</si>
  <si>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</si>
  <si>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</si>
  <si>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</si>
  <si>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</si>
  <si>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</si>
  <si>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</si>
  <si>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</si>
  <si>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</si>
  <si>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</si>
  <si>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</si>
  <si>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</si>
  <si>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</si>
  <si>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</si>
  <si>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</si>
  <si>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</si>
  <si>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</si>
  <si>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</si>
  <si>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</si>
  <si>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</si>
  <si>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</si>
  <si>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</si>
  <si>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</si>
  <si>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</si>
  <si>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</si>
  <si>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</si>
  <si>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</si>
  <si>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</si>
  <si>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</si>
  <si>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</si>
  <si>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</si>
  <si>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</si>
  <si>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</si>
  <si>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</si>
  <si>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</si>
  <si>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</si>
  <si>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</si>
  <si>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</si>
  <si>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</si>
  <si>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</si>
  <si>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</si>
  <si>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</si>
  <si>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</si>
  <si>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</si>
  <si>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</si>
  <si>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</si>
  <si>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</si>
  <si>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</si>
  <si>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</si>
  <si>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</si>
  <si>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</si>
  <si>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</si>
  <si>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</si>
  <si>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</si>
  <si>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</si>
  <si>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</si>
  <si>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</si>
  <si>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</si>
  <si>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</si>
  <si>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</si>
  <si>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</si>
  <si>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</si>
  <si>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</si>
  <si>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</si>
  <si>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</si>
  <si>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</si>
  <si>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</si>
  <si>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</si>
  <si>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</si>
  <si>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</si>
  <si>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</si>
  <si>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</si>
  <si>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</si>
  <si>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</si>
  <si>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</si>
  <si>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</si>
  <si>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</si>
  <si>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</si>
  <si>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</si>
  <si>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</si>
  <si>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</si>
  <si>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</si>
  <si>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</si>
  <si>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</si>
  <si>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</si>
  <si>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</si>
  <si>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</si>
  <si>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</si>
  <si>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</si>
  <si>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</si>
  <si>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</si>
  <si>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</si>
  <si>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</si>
  <si>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</si>
  <si>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</si>
  <si>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</si>
  <si>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</si>
  <si>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</si>
  <si>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</si>
  <si>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</si>
  <si>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</si>
  <si>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</si>
  <si>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</si>
  <si>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</si>
  <si>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</si>
  <si>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</si>
  <si>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</si>
  <si>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</si>
  <si>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</si>
  <si>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</si>
  <si>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</si>
  <si>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</si>
  <si>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</si>
  <si>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</si>
  <si>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</si>
  <si>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</si>
  <si>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</si>
  <si>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</si>
  <si>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</si>
  <si>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</si>
  <si>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</si>
  <si>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</si>
  <si>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</si>
  <si>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</si>
  <si>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</si>
  <si>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</si>
  <si>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</si>
  <si>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</si>
  <si>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</si>
  <si>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</si>
  <si>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</si>
  <si>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</si>
  <si>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</si>
  <si>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</si>
  <si>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</si>
  <si>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</si>
  <si>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</si>
  <si>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</si>
  <si>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</si>
  <si>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</si>
  <si>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</si>
  <si>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</si>
  <si>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</si>
  <si>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</si>
  <si>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</si>
  <si>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</si>
  <si>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</si>
  <si>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</si>
  <si>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</si>
  <si>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</si>
  <si>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</si>
  <si>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</si>
  <si>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</si>
  <si>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</si>
  <si>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</si>
  <si>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</si>
  <si>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</si>
  <si>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</si>
  <si>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</si>
  <si>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</si>
  <si>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</si>
  <si>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</si>
  <si>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</si>
  <si>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</si>
  <si>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</si>
  <si>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</si>
  <si>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</si>
  <si>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</si>
  <si>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</si>
  <si>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</si>
  <si>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</si>
  <si>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</si>
  <si>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</si>
  <si>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</si>
  <si>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</si>
  <si>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</si>
  <si>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</si>
  <si>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</si>
  <si>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</si>
  <si>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</si>
  <si>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</si>
  <si>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</si>
  <si>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</si>
  <si>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</si>
  <si>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</si>
  <si>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</si>
  <si>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</si>
  <si>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</si>
  <si>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</si>
  <si>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</si>
  <si>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</si>
  <si>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</si>
  <si>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</si>
  <si>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</si>
  <si>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</si>
  <si>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</si>
  <si>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</si>
  <si>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</si>
  <si>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</si>
  <si>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</si>
  <si>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</si>
  <si>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</si>
  <si>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</si>
  <si>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</si>
  <si>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</si>
  <si>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</si>
  <si>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</si>
  <si>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</si>
  <si>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</si>
  <si>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</si>
  <si>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</si>
  <si>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</si>
  <si>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</si>
  <si>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</si>
  <si>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</si>
  <si>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</si>
  <si>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</si>
  <si>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</si>
  <si>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</si>
  <si>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</si>
  <si>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</si>
  <si>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</si>
  <si>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</si>
  <si>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</si>
  <si>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</si>
  <si>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</si>
  <si>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</si>
  <si>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</si>
  <si>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</si>
  <si>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</si>
  <si>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</si>
  <si>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</si>
  <si>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</si>
  <si>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</si>
  <si>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</si>
  <si>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</si>
  <si>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</si>
  <si>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</si>
  <si>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</si>
  <si>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</si>
  <si>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</si>
  <si>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</si>
  <si>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</si>
  <si>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</si>
  <si>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</si>
  <si>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</si>
  <si>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</si>
  <si>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</si>
  <si>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</si>
  <si>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</si>
  <si>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</si>
  <si>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</si>
  <si>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</si>
  <si>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</si>
  <si>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</si>
  <si>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</si>
  <si>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</si>
  <si>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</si>
  <si>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</si>
  <si>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</si>
  <si>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</si>
  <si>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</si>
  <si>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</si>
  <si>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</si>
  <si>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</si>
  <si>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</si>
  <si>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</si>
  <si>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</si>
  <si>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</si>
  <si>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</si>
  <si>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</si>
  <si>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</si>
  <si>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</si>
  <si>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</si>
  <si>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</si>
  <si>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</si>
  <si>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</si>
  <si>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</si>
  <si>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</si>
  <si>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</si>
  <si>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</si>
  <si>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</si>
  <si>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</si>
  <si>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</si>
  <si>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</si>
  <si>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</si>
  <si>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</si>
  <si>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</si>
  <si>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</si>
  <si>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</si>
  <si>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</si>
  <si>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</si>
  <si>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</si>
  <si>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</si>
  <si>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</si>
  <si>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</si>
  <si>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</si>
  <si>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</si>
  <si>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</si>
  <si>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</si>
  <si>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</si>
  <si>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</si>
  <si>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</si>
  <si>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</si>
  <si>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</si>
  <si>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</si>
  <si>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</si>
  <si>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</si>
  <si>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</si>
  <si>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</si>
  <si>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</si>
  <si>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</si>
  <si>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</si>
  <si>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</si>
  <si>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</si>
  <si>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</si>
  <si>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</si>
  <si>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</si>
  <si>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</si>
  <si>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</si>
  <si>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</si>
  <si>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</si>
  <si>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</si>
  <si>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</si>
  <si>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</si>
  <si>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</si>
  <si>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</si>
  <si>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</si>
  <si>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</si>
  <si>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</si>
  <si>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</si>
  <si>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</si>
  <si>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</si>
  <si>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</si>
  <si>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</si>
  <si>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</si>
  <si>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</si>
  <si>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</si>
  <si>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</si>
  <si>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</si>
  <si>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</si>
  <si>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</si>
  <si>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</si>
  <si>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</si>
  <si>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</si>
  <si>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</si>
  <si>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</si>
  <si>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</si>
  <si>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</si>
  <si>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</si>
  <si>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</si>
  <si>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</si>
  <si>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</si>
  <si>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</si>
  <si>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</si>
  <si>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</si>
  <si>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</si>
  <si>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</si>
  <si>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</si>
  <si>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</si>
  <si>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</si>
  <si>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</si>
  <si>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</si>
  <si>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</si>
  <si>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</si>
  <si>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</si>
  <si>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</si>
  <si>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</si>
  <si>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</si>
  <si>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</si>
  <si>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</si>
  <si>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</si>
  <si>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</si>
  <si>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</si>
  <si>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</si>
  <si>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</si>
  <si>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</si>
  <si>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</si>
  <si>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</si>
  <si>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</si>
  <si>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</si>
  <si>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</si>
  <si>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</si>
  <si>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</si>
  <si>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</si>
  <si>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</si>
  <si>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</si>
  <si>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</si>
  <si>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</si>
  <si>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</si>
  <si>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</si>
  <si>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</si>
  <si>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</si>
  <si>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</si>
  <si>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</si>
  <si>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</si>
  <si>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</si>
  <si>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</si>
  <si>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</si>
  <si>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</si>
  <si>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</si>
  <si>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</si>
  <si>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</si>
  <si>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</si>
  <si>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</si>
  <si>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</si>
  <si>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</si>
  <si>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</si>
  <si>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</si>
  <si>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</si>
  <si>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</si>
  <si>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</si>
  <si>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</si>
  <si>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</si>
  <si>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</si>
  <si>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</si>
  <si>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</si>
  <si>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</si>
  <si>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</si>
  <si>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</si>
  <si>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</si>
  <si>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</si>
  <si>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</si>
  <si>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</si>
  <si>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</si>
  <si>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</si>
  <si>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</si>
  <si>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</si>
  <si>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</si>
  <si>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</si>
  <si>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</si>
  <si>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</si>
  <si>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</si>
  <si>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</si>
  <si>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</si>
  <si>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</si>
  <si>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</si>
  <si>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</si>
  <si>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</si>
  <si>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</si>
  <si>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</si>
  <si>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</si>
  <si>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</si>
  <si>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</si>
  <si>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</si>
  <si>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</si>
  <si>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</si>
  <si>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</si>
  <si>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</si>
  <si>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</si>
  <si>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</si>
  <si>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</si>
  <si>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</si>
  <si>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</si>
  <si>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</si>
  <si>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</si>
  <si>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</si>
  <si>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</si>
  <si>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</si>
  <si>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</si>
  <si>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</si>
  <si>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</si>
  <si>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</si>
  <si>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</si>
  <si>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</si>
  <si>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</si>
  <si>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</si>
  <si>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</si>
  <si>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</si>
  <si>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</si>
  <si>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</si>
  <si>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</si>
  <si>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</si>
  <si>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</si>
  <si>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</si>
  <si>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</si>
  <si>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</si>
  <si>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</si>
  <si>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</si>
  <si>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</si>
  <si>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</si>
  <si>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</si>
  <si>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</si>
  <si>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</si>
  <si>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</si>
  <si>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</si>
  <si>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</si>
  <si>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</si>
  <si>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</si>
  <si>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</si>
  <si>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</si>
  <si>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</si>
  <si>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</si>
  <si>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</si>
  <si>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</si>
  <si>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</si>
  <si>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</si>
  <si>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</si>
  <si>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</si>
  <si>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</si>
  <si>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</si>
  <si>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</si>
  <si>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</si>
  <si>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</si>
  <si>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</si>
  <si>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</si>
  <si>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</si>
  <si>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</si>
  <si>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</si>
  <si>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</si>
  <si>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</si>
  <si>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</si>
  <si>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</si>
  <si>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</si>
  <si>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</si>
  <si>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</si>
  <si>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</si>
  <si>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</si>
  <si>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</si>
  <si>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</si>
  <si>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</si>
  <si>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</si>
  <si>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</si>
  <si>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</si>
  <si>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</si>
  <si>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</si>
  <si>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</si>
  <si>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</si>
  <si>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</si>
  <si>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</si>
  <si>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</si>
  <si>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</si>
  <si>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</si>
  <si>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</si>
  <si>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</si>
  <si>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</si>
  <si>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</si>
  <si>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</si>
  <si>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</si>
  <si>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</si>
  <si>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</si>
  <si>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</si>
  <si>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</si>
  <si>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</si>
  <si>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</si>
  <si>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</si>
  <si>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</si>
  <si>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</si>
  <si>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</si>
  <si>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</si>
  <si>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</si>
  <si>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</si>
  <si>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</si>
  <si>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</si>
  <si>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</si>
  <si>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</si>
  <si>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</si>
  <si>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</si>
  <si>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</si>
  <si>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</si>
  <si>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</si>
  <si>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</si>
  <si>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</si>
  <si>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</si>
  <si>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</si>
  <si>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</si>
  <si>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</si>
  <si>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</si>
  <si>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</si>
  <si>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</si>
  <si>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</si>
  <si>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</si>
  <si>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</si>
  <si>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</si>
  <si>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</si>
  <si>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</si>
  <si>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</si>
  <si>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</si>
  <si>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</si>
  <si>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</si>
  <si>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</si>
  <si>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</si>
  <si>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</si>
  <si>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</si>
  <si>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</si>
  <si>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</si>
  <si>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</si>
  <si>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</si>
  <si>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</si>
  <si>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</si>
  <si>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</si>
  <si>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</si>
  <si>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</si>
  <si>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</si>
  <si>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</si>
  <si>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</si>
  <si>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</si>
  <si>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</si>
  <si>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</si>
  <si>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</si>
  <si>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</si>
  <si>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</si>
  <si>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</si>
  <si>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</si>
  <si>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</si>
  <si>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</si>
  <si>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</si>
  <si>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</si>
  <si>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</si>
  <si>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</si>
  <si>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</si>
  <si>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</si>
  <si>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</si>
  <si>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</si>
  <si>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</si>
  <si>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</si>
  <si>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</si>
  <si>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</si>
  <si>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</si>
  <si>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</si>
  <si>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</si>
  <si>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</si>
  <si>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</si>
  <si>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</si>
  <si>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</si>
  <si>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</si>
  <si>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</si>
  <si>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</si>
  <si>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</si>
  <si>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</si>
  <si>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</si>
  <si>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</si>
  <si>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</si>
  <si>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</si>
  <si>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</si>
  <si>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</si>
  <si>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</si>
  <si>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</si>
  <si>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</si>
  <si>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</si>
  <si>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</si>
  <si>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</si>
  <si>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</si>
  <si>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</si>
  <si>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</si>
  <si>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</si>
  <si>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</si>
  <si>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</si>
  <si>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</si>
  <si>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</si>
  <si>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</si>
  <si>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</si>
  <si>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</si>
  <si>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</si>
  <si>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</si>
  <si>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</si>
  <si>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</si>
  <si>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</si>
  <si>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</si>
  <si>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</si>
  <si>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</si>
  <si>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</si>
  <si>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</si>
  <si>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</si>
  <si>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</si>
  <si>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</si>
  <si>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</si>
  <si>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</si>
  <si>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</si>
  <si>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</si>
  <si>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</si>
  <si>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</si>
  <si>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</si>
  <si>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</si>
  <si>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</si>
  <si>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</si>
  <si>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</si>
  <si>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</si>
  <si>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</si>
  <si>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</si>
  <si>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</si>
  <si>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</si>
  <si>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</si>
  <si>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</si>
  <si>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</si>
  <si>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</si>
  <si>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</si>
  <si>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</si>
  <si>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</si>
  <si>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</si>
  <si>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</si>
  <si>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</si>
  <si>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</si>
  <si>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</si>
  <si>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</si>
  <si>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</si>
  <si>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</si>
  <si>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</si>
  <si>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</si>
  <si>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</si>
  <si>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</si>
  <si>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</si>
  <si>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</si>
  <si>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</si>
  <si>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</si>
  <si>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</si>
  <si>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</si>
  <si>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</si>
  <si>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</si>
  <si>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</si>
  <si>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</si>
  <si>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</si>
  <si>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</si>
  <si>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</si>
  <si>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</si>
  <si>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</si>
  <si>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</si>
  <si>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</si>
  <si>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</si>
  <si>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</si>
  <si>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</si>
  <si>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</si>
  <si>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</si>
  <si>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</si>
  <si>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</si>
  <si>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</si>
  <si>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</si>
  <si>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</si>
  <si>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</si>
  <si>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</si>
  <si>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</si>
  <si>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</si>
  <si>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</si>
  <si>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</si>
  <si>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</si>
  <si>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</si>
  <si>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</si>
  <si>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</si>
  <si>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</si>
  <si>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</si>
  <si>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</si>
  <si>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</si>
  <si>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</si>
  <si>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</si>
  <si>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</si>
  <si>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</si>
  <si>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</si>
  <si>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</si>
  <si>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</si>
  <si>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</si>
  <si>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</si>
  <si>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</si>
  <si>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</si>
  <si>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</si>
  <si>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</si>
  <si>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</si>
  <si>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</si>
  <si>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</si>
  <si>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</si>
  <si>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</si>
  <si>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</si>
  <si>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</si>
  <si>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</si>
  <si>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</si>
  <si>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</si>
  <si>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</si>
  <si>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</si>
  <si>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</si>
  <si>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</si>
  <si>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</si>
  <si>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</si>
  <si>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</si>
  <si>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</si>
  <si>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</si>
  <si>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</si>
  <si>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</si>
  <si>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</si>
  <si>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</si>
  <si>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</si>
  <si>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</si>
  <si>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</si>
  <si>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</si>
  <si>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</si>
  <si>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</si>
  <si>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</si>
  <si>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</si>
  <si>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</si>
  <si>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</si>
  <si>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</si>
  <si>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</si>
  <si>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</si>
  <si>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</si>
  <si>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</si>
  <si>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</si>
  <si>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</si>
  <si>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</si>
  <si>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</si>
  <si>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</si>
  <si>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</si>
  <si>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</si>
  <si>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</si>
  <si>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</si>
  <si>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</si>
  <si>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</si>
  <si>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</si>
  <si>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</si>
  <si>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</si>
  <si>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</si>
  <si>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</si>
  <si>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</si>
  <si>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</si>
  <si>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</si>
  <si>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</si>
  <si>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</si>
  <si>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</si>
  <si>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</si>
  <si>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</si>
  <si>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</si>
  <si>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</si>
  <si>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</si>
  <si>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</si>
  <si>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</si>
  <si>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</si>
  <si>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</si>
  <si>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</si>
  <si>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</si>
  <si>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</si>
  <si>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</si>
  <si>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</si>
  <si>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</si>
  <si>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</si>
  <si>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</si>
  <si>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</si>
  <si>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</si>
  <si>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</si>
  <si>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</si>
  <si>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</si>
  <si>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</si>
  <si>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</si>
  <si>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</si>
  <si>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</si>
  <si>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</si>
  <si>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</si>
  <si>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</si>
  <si>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</si>
  <si>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</si>
  <si>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</si>
  <si>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</si>
  <si>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</si>
  <si>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</si>
  <si>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</si>
  <si>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</si>
  <si>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</si>
  <si>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</si>
  <si>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</si>
  <si>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</si>
  <si>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</si>
  <si>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</si>
  <si>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</si>
  <si>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</si>
  <si>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</si>
  <si>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</si>
  <si>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</si>
  <si>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</si>
  <si>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</si>
  <si>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</si>
  <si>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</si>
  <si>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</si>
  <si>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</si>
  <si>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</si>
  <si>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</si>
  <si>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</si>
  <si>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</si>
  <si>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</si>
  <si>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</si>
  <si>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</si>
  <si>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</si>
  <si>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</si>
  <si>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</si>
  <si>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</si>
  <si>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</si>
  <si>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</si>
  <si>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</si>
  <si>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</si>
  <si>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</si>
  <si>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</si>
  <si>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</si>
  <si>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</si>
  <si>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</si>
  <si>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</si>
  <si>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</si>
  <si>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</si>
  <si>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</si>
  <si>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</si>
  <si>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</si>
  <si>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</si>
  <si>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</si>
  <si>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</si>
  <si>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</si>
  <si>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</si>
  <si>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</si>
  <si>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</si>
  <si>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</si>
  <si>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</si>
  <si>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</si>
  <si>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</si>
  <si>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</si>
  <si>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</si>
  <si>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</si>
  <si>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</si>
  <si>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</si>
  <si>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</si>
  <si>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</si>
  <si>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</si>
  <si>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</si>
  <si>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</si>
  <si>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</si>
  <si>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</si>
  <si>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</si>
  <si>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</si>
  <si>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</si>
  <si>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</si>
  <si>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</si>
  <si>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</si>
  <si>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</si>
  <si>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</si>
  <si>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</si>
  <si>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</si>
  <si>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</si>
  <si>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</si>
  <si>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</si>
  <si>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</si>
  <si>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</si>
  <si>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</si>
  <si>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</si>
  <si>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</si>
  <si>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</si>
  <si>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</si>
  <si>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</si>
  <si>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</si>
  <si>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</si>
  <si>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</si>
  <si>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</si>
  <si>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</si>
  <si>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</si>
  <si>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</si>
  <si>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</si>
  <si>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</si>
  <si>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</si>
  <si>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</si>
  <si>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</si>
  <si>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</si>
  <si>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</si>
  <si>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</si>
  <si>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</si>
  <si>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</si>
  <si>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</si>
  <si>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</si>
  <si>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</si>
  <si>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</si>
  <si>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</si>
  <si>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</si>
  <si>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</si>
  <si>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</si>
  <si>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</si>
  <si>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</si>
  <si>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</si>
  <si>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</si>
  <si>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</si>
  <si>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</si>
  <si>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</si>
  <si>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</si>
  <si>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</si>
  <si>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</si>
  <si>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</si>
  <si>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</si>
  <si>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</si>
  <si>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</si>
  <si>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</si>
  <si>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</si>
  <si>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</si>
  <si>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</si>
  <si>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</si>
  <si>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</si>
  <si>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</si>
  <si>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</si>
  <si>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</si>
  <si>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</si>
  <si>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</si>
  <si>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</si>
  <si>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</si>
  <si>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</si>
  <si>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</si>
  <si>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</si>
  <si>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</si>
  <si>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</si>
  <si>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</si>
  <si>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</si>
  <si>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</si>
  <si>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</si>
  <si>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</si>
  <si>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</si>
  <si>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</si>
  <si>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</si>
  <si>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</si>
  <si>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</si>
  <si>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</si>
  <si>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</si>
  <si>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</si>
  <si>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</si>
  <si>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</si>
  <si>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</si>
  <si>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</si>
  <si>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</si>
  <si>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</si>
  <si>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</si>
  <si>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</si>
  <si>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</si>
  <si>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</si>
  <si>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</si>
  <si>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</si>
  <si>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</si>
  <si>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</si>
  <si>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</si>
  <si>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</si>
  <si>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</si>
  <si>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</si>
  <si>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</si>
  <si>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</si>
  <si>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</si>
  <si>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</si>
  <si>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</si>
  <si>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</si>
  <si>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</si>
  <si>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</si>
  <si>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</si>
  <si>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</si>
  <si>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</si>
  <si>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</si>
  <si>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</si>
  <si>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</si>
  <si>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</si>
  <si>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</si>
  <si>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</si>
  <si>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</si>
  <si>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</si>
  <si>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</si>
  <si>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</si>
  <si>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</si>
  <si>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</si>
  <si>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</si>
  <si>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</si>
  <si>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</si>
  <si>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</si>
  <si>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</si>
  <si>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</si>
  <si>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</si>
  <si>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</si>
  <si>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</si>
  <si>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</si>
  <si>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</si>
  <si>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</si>
  <si>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</si>
  <si>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</si>
  <si>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</si>
  <si>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</si>
  <si>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</si>
  <si>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</si>
  <si>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</si>
  <si>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</si>
  <si>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</si>
  <si>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</si>
  <si>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</si>
  <si>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</si>
  <si>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</si>
  <si>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</si>
  <si>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</si>
  <si>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</si>
  <si>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</si>
  <si>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</si>
  <si>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</si>
  <si>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</si>
  <si>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</si>
  <si>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</si>
  <si>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</si>
  <si>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</si>
  <si>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</si>
  <si>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</si>
  <si>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</si>
  <si>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</si>
  <si>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</si>
  <si>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</si>
  <si>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</si>
  <si>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</si>
  <si>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</si>
  <si>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</si>
  <si>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</si>
  <si>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</si>
  <si>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</si>
  <si>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</si>
  <si>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</si>
  <si>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</si>
  <si>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</si>
  <si>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</si>
  <si>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</si>
  <si>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</si>
  <si>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</si>
  <si>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</si>
  <si>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</si>
  <si>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</si>
  <si>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</si>
  <si>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</si>
  <si>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</si>
  <si>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</si>
  <si>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</si>
  <si>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</si>
  <si>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</si>
  <si>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</si>
  <si>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</si>
  <si>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</si>
  <si>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</si>
  <si>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</si>
  <si>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</si>
  <si>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</si>
  <si>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</si>
  <si>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</si>
  <si>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</si>
  <si>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</si>
  <si>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</si>
  <si>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</si>
  <si>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</si>
  <si>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</si>
  <si>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</si>
  <si>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</si>
  <si>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</si>
  <si>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</si>
  <si>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</si>
  <si>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</si>
  <si>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</si>
  <si>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</si>
  <si>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</si>
  <si>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</si>
  <si>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</si>
  <si>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</si>
  <si>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</si>
  <si>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</si>
  <si>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</si>
  <si>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</si>
  <si>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</si>
  <si>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</si>
  <si>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</si>
  <si>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</si>
  <si>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</si>
  <si>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</si>
  <si>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</si>
  <si>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</si>
  <si>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</si>
  <si>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</si>
  <si>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</si>
  <si>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</si>
  <si>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</si>
  <si>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</si>
  <si>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</si>
  <si>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</si>
  <si>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</si>
  <si>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</si>
  <si>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</si>
  <si>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</si>
  <si>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</si>
  <si>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</si>
  <si>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</si>
  <si>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</si>
  <si>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</si>
  <si>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</si>
  <si>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</si>
  <si>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</si>
  <si>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</si>
  <si>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</si>
  <si>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</si>
  <si>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</si>
  <si>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</si>
  <si>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</si>
  <si>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</si>
  <si>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</si>
  <si>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</si>
  <si>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</si>
  <si>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</si>
  <si>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</si>
  <si>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</si>
  <si>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</si>
  <si>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</si>
  <si>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</si>
  <si>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</si>
  <si>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</si>
  <si>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</si>
  <si>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</si>
  <si>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</si>
  <si>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</si>
  <si>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</si>
  <si>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</si>
  <si>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</si>
  <si>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</si>
  <si>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</si>
  <si>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</si>
  <si>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</si>
  <si>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</si>
  <si>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</si>
  <si>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</si>
  <si>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</si>
  <si>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</si>
  <si>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</si>
  <si>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</si>
  <si>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</si>
  <si>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</si>
  <si>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</si>
  <si>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</si>
  <si>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</si>
  <si>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</si>
  <si>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</si>
  <si>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</si>
  <si>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</si>
  <si>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</si>
  <si>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</si>
  <si>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</si>
  <si>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</si>
  <si>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</si>
  <si>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</si>
  <si>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</si>
  <si>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</si>
  <si>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</si>
  <si>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</si>
  <si>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</si>
  <si>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</si>
  <si>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</si>
  <si>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</si>
  <si>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</si>
  <si>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</si>
  <si>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</si>
  <si>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</si>
  <si>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</si>
  <si>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</si>
  <si>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</si>
  <si>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</si>
  <si>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</si>
  <si>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</si>
  <si>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</si>
  <si>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</si>
  <si>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</si>
  <si>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</si>
  <si>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</si>
  <si>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</si>
  <si>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</si>
  <si>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</si>
  <si>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</si>
  <si>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</si>
  <si>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</si>
  <si>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</si>
  <si>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</si>
  <si>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</si>
  <si>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</si>
  <si>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</si>
  <si>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</si>
  <si>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</si>
  <si>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</si>
  <si>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</si>
  <si>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</si>
  <si>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</si>
  <si>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</si>
  <si>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</si>
  <si>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</si>
  <si>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</si>
  <si>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</si>
  <si>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</si>
  <si>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</si>
  <si>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</si>
  <si>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</si>
  <si>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</si>
  <si>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</si>
  <si>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</si>
  <si>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</si>
  <si>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</si>
  <si>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</si>
  <si>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</si>
  <si>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</si>
  <si>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</si>
  <si>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</si>
  <si>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</si>
  <si>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</si>
  <si>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</si>
  <si>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</si>
  <si>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</si>
  <si>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</si>
  <si>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</si>
  <si>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</si>
  <si>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</si>
  <si>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</si>
  <si>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</si>
  <si>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</si>
  <si>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</si>
  <si>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</si>
  <si>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</si>
  <si>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</si>
  <si>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</si>
  <si>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</si>
  <si>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</si>
  <si>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</si>
  <si>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</si>
  <si>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</si>
  <si>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</si>
  <si>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</si>
  <si>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</si>
  <si>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</si>
  <si>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</si>
  <si>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</si>
  <si>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</si>
  <si>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</si>
  <si>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</si>
  <si>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</si>
  <si>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</si>
  <si>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</si>
  <si>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</si>
  <si>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</si>
  <si>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</si>
  <si>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</si>
  <si>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</si>
  <si>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</si>
  <si>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</si>
  <si>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</si>
  <si>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</si>
  <si>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</si>
  <si>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</si>
  <si>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</si>
  <si>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</si>
  <si>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</si>
  <si>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</si>
  <si>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</si>
  <si>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</si>
  <si>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</si>
  <si>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</si>
  <si>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</si>
  <si>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</si>
  <si>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</si>
  <si>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</si>
  <si>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</si>
  <si>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</si>
  <si>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</si>
  <si>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</si>
  <si>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</si>
  <si>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</si>
  <si>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</si>
  <si>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</si>
  <si>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</si>
  <si>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</si>
  <si>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</si>
  <si>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</si>
  <si>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</si>
  <si>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</si>
  <si>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</si>
  <si>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</si>
  <si>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</si>
  <si>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</si>
  <si>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</si>
  <si>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</si>
  <si>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</si>
  <si>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</si>
  <si>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</si>
  <si>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</si>
  <si>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</si>
  <si>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</si>
  <si>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</si>
  <si>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</si>
  <si>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</si>
  <si>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</si>
  <si>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</si>
  <si>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</si>
  <si>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</si>
  <si>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</si>
  <si>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</si>
  <si>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</si>
  <si>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</si>
  <si>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</si>
  <si>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</si>
  <si>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</si>
  <si>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</si>
  <si>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</si>
  <si>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</si>
  <si>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</si>
  <si>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</si>
  <si>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</si>
  <si>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</si>
  <si>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</si>
  <si>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</si>
  <si>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</si>
  <si>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</si>
  <si>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</si>
  <si>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</si>
  <si>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</si>
  <si>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</si>
  <si>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</si>
  <si>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</si>
  <si>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</si>
  <si>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</si>
  <si>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</si>
  <si>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</si>
  <si>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</si>
  <si>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</si>
  <si>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</si>
  <si>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</si>
  <si>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</si>
  <si>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</si>
  <si>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</si>
  <si>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</si>
  <si>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</si>
  <si>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</si>
  <si>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</si>
  <si>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</si>
  <si>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</si>
  <si>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</si>
  <si>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</si>
  <si>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</si>
  <si>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</si>
  <si>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</si>
  <si>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</si>
  <si>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</si>
  <si>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</si>
  <si>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</si>
  <si>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</si>
  <si>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</si>
  <si>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</si>
  <si>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</si>
  <si>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</si>
  <si>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</si>
  <si>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</si>
  <si>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</si>
  <si>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</si>
  <si>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</si>
  <si>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</si>
  <si>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</si>
  <si>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</si>
  <si>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</si>
  <si>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</si>
  <si>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</si>
  <si>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</si>
  <si>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</si>
  <si>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</si>
  <si>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</si>
  <si>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</si>
  <si>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</si>
  <si>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</si>
  <si>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</si>
  <si>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</si>
  <si>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</si>
  <si>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</si>
  <si>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</si>
  <si>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</si>
  <si>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</si>
  <si>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</si>
  <si>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</si>
  <si>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</si>
  <si>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</si>
  <si>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</si>
  <si>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</si>
  <si>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</si>
  <si>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</si>
  <si>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</si>
  <si>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</si>
  <si>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</si>
  <si>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</si>
  <si>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</si>
  <si>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</si>
  <si>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</si>
  <si>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</si>
  <si>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</si>
  <si>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</si>
  <si>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</si>
  <si>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</si>
  <si>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</si>
  <si>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</si>
  <si>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</si>
  <si>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</si>
  <si>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</si>
  <si>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</si>
  <si>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</si>
  <si>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</si>
  <si>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</si>
  <si>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</si>
  <si>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</si>
  <si>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</si>
  <si>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</si>
  <si>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</si>
  <si>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</si>
  <si>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</si>
  <si>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</si>
  <si>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</si>
  <si>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</si>
  <si>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</si>
  <si>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</si>
  <si>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</si>
  <si>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</si>
  <si>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</si>
  <si>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</si>
  <si>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</si>
  <si>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</si>
  <si>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</si>
  <si>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</si>
  <si>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</si>
  <si>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</si>
  <si>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</si>
  <si>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</si>
  <si>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</si>
  <si>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</si>
  <si>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</si>
  <si>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</si>
  <si>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</si>
  <si>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</si>
  <si>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</si>
  <si>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</si>
  <si>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</si>
  <si>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</si>
  <si>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</si>
  <si>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</si>
  <si>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</si>
  <si>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</si>
  <si>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</si>
  <si>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</si>
  <si>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</si>
  <si>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</si>
  <si>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</si>
  <si>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BRINDAR ATENCION A LA PRIMERA INFANCIANIÑOS Y NIÑAS, MENOSRES DE 6 AÑOS DE FAMILIA CON VULNERABILIDAD ECONOMICA, SOCIAL, CULTURAL, NUTRICIONAL Y PSICOAFECTIVA, A TRAVÉS DE LOS HOGARES COMUNITARIOS DE BIENESTAR MODALIDAD 0-5, PRIORITARIAMENTE EN SITUACION DE DESPLAZAMIENTO Y APOYAR A LAS FAMILIAS EN EL DESARROLLO CON MUGERES GESTANTES, MADRES LACTANTES Y NIÑOS Y NIÑAS MENORES DE DOS AÑOS QUE SE ENCUENTRAN EN VULNERABILIDAD PSICOAFECTIVA, NUTRICIONAL Y ECONOMICA, PRIORITARIAMENTE EN SITUACIONES DE DESPLAZAMIENTO.</t>
  </si>
  <si>
    <t>701820080157</t>
  </si>
  <si>
    <t>701820080170</t>
  </si>
  <si>
    <t>BRINDAR ATENCION A LA PRIMERA INFANCIA NIÑOS Y NIÑAS, MENORES DE 6 AÑOS DE FAMILIA CON VULNERABILIDAD ECONOMICA, SOCIAL, CULTURAL, NUTRICIONAL Y PSICOAFECTIVA, A TRAVÉS DE LOS HOGARES COMUNITARIOS DE BIENESTAR MODALIDAD 0-5, PRIORITARIAMENTE EN SITUACION DE DESPLAZAMIENTO Y APOYAR A LAS FAMILIAS EN EL DESARROLLO CON MUGERES GESTANTES, MADRES LACTANTES Y NIÑOS Y NIÑAS MENORES DE DOS AÑOS QUE SE ENCUENTRAN EN VULNERABILIDAD PSICOAFECTIVA, NUTRICIONAL Y ECONOMICA, PRIORITARIAMENTE EN SITUACIONES DE DESPLAZAMIENTO.</t>
  </si>
  <si>
    <t>BRINDAR ATENCION A LA PRIMERA INFANCIA NIÑOS Y NIÑAS, MENORES DE 6 AÑOS DE FAMILIA CON VULNERABILIDAD ECONOMICA, SOCIAL, CULTURAL, NUTRICIONAL Y PSICOAFECTIVA, A TRAVÉS DE LOS HOGARES COMUNITARIOS DE BIENESTAR MODALIDAD 0-5, PRIORITARIAMENTE EN SITUACION DE DESPLAZAMIENTO Y APOYAR A LAS FAMILIAS EN EL DESARROLLO CON MUGERES GESTANTES, MADRES LACTANTES Y NIÑOS Y NIÑAS MENORES DE DOS AÑOS QUE SE ENCUENTRAN EN VULNERABILIDAD PSICOAFECTIVA, NUTRICIONAL Y ECONOMICA, PRIORITARIAMENTE EN SITUACIONES DE DESPLAZAMIENTO</t>
  </si>
  <si>
    <t>701820090172</t>
  </si>
  <si>
    <t>BRINDAR ATENCION INTEGRAL A NIÑOS Y NIÑAS ENTRE LOS 6 MESES Y HASTA MENORES DE 5 AÑOS DE EDAD, CON VULNERABILIDAD ECONOMICA Y SOCIAL, PRIORITARIAMENTE A QUIENES POR RAZONES DE TRABAJO SUS PADRES O ADULTO RESPONSABLE DE CUIDADO PERMANECEN SOLOS TEMPORALMENTE Y A LOS HIJOS DE FAMILIAS EN SITUACION DE DESPLAZAMIENTO</t>
  </si>
  <si>
    <t>701820090143</t>
  </si>
  <si>
    <t>701820090110</t>
  </si>
  <si>
    <t>BRINDAR ATENCION INTEGRAL A NIÑOS Y NIÑAS ENTRE LOS 6 MESES Y HASTA MENORES DE 5 AÑOS DE EDAD, CON VULNERABILIDAD ECONOMICA Y SOCIAL, PRIORITARIAMENTE A QUIENES POR RAZONES DE TRABAJO SUS PADRES O ADULTO RESPONSABLE DE CUIDADO PERMANECEN SOLOS TEMPORALMENTE Y A LOS HIJOS DE FAMILIAS EN SITUACION DE DESPLAZAMIENTO.</t>
  </si>
  <si>
    <t>701820090111</t>
  </si>
  <si>
    <t>701820100117</t>
  </si>
  <si>
    <t>BRINDAR ATENCION A LA PRIMERA INFANCIA, NIÑOS Y NIÑAS MENORES DE CINCO AÑOS, DE FAMILIAS CON VULNERABILIDAD ECONOMICA, SOCIAL, CULTURAL, NUTRICIONAL Y PSICOAFECTIVA, A TRAVÉS DE LOS HOGARES COMUNITARIOS DE BIENESTAR MODALIDADES: 0-5 AÑOS, EN LA SIGUIENTE FORMAS DE ATENCION: FAMILIARES, PRIORITARIAMENTE EN SITUACION DE DESPLAZAMIENTO; Y EN LA MODALIDAD FAMI, APOYAR A LAS FAMILIAS EN DESARROLLO CON MUGERES GESTANTES, MADRES LACTANTES Y NIÑOS Y NIÑAS MENORES DE DOS AÑOS QUE SE ENCUENTRAN EN VULNERABILIDAD PSICOAFECTIVA, NUTRICIONAL, ECONOMICA Y SOCIAL, PRIORITARIAMENTE EN SITUACION DE DESPLAZAMIENTO</t>
  </si>
  <si>
    <t>701820100157</t>
  </si>
  <si>
    <t>701820110059</t>
  </si>
  <si>
    <t>701820110172</t>
  </si>
  <si>
    <t>BRINDAR ATENCION A LA PRIMERA INFANCIA, NIÑOS Y NIÑAS MENORES DE CINCO AÑOS, DE FAMILIAS CON VULNERABILIDAD ECONOMICA, SOCIAL, CULTURAL, NUTRICIONAL Y PSICOAFECTIVA, A TRAVÉS DE LOS HOGARES COMUNITARIOS DE BIENESTAR MODALIDADES: 0-5 AÑOS, EN LA SIGUIENTE FORMAS DE ATENCION: FAMILIARES, MULTIPLES, GRUPALES Y EN LA MODALIDAD FAMI; APOYAR A LAS FAMILIAS EN DESARROLLO CON MUGER GESTANTES, MADRES LACTANTES Y NIÑOS Y NIÑAS MENORES DE DOS AÑOS QUE SE ENCUENTRAN EN VULNERABILIDAD</t>
  </si>
  <si>
    <t>701820120221</t>
  </si>
  <si>
    <t>BRINDAR ATENCION A LA PRIMERA INFANCIA, NIÑOS Y NIÑAS MENORES DE CINCO AÑOS, DE FAMILIAS CON VULNERABILIDAD ECONOMICA, SOCIAL, CULTURAL, NUTRICIONAL Y PSICOAFECTIVA, A TRAVÉS DE LOS HOGARES COMUNITARIOS DE BIENESTAR MODALIDADES: 0-5 AÑOS, EN LA SIGUIENTE FORMAS DE ATENCION: FAMILIARES, MULTIPLES, GRUPALES Y EN LA MODALIDAD FAMI; APOYAR A LAS FAMILIAS EN DESARROLLO CON MUGER GESTANTES, MADRES LACTANTES Y NIÑOS Y NIÑAS MENORES DE DOS AÑOS QUE SE ENCUENTRAN EN VULNERABILIDAD PSICOAFECTIVA, NUTRICIONAL, ECONOMICA Y SOCIAL</t>
  </si>
  <si>
    <t>701820120318</t>
  </si>
  <si>
    <t>701820120495</t>
  </si>
  <si>
    <t>ATENDER A LA PRIMERA INFANCIA EN EL MARCO DE LA ESTRATEGIA "DE CERO A SIEMPRE" DEC CONFORMIDAD CON LA DIRECTRICES, LINEAMIENTOS Y PARAMETROS ESTABLECIDOS POR EL ICBF, ASI COMO REGULAR LAS RELACIONES ENTRE LAS PARTES DERIVADAS DE LA ENTREGA DE APORTE DEL ICBF A EL CONTRATISTA, PARA QUE ESTA ASUMA CON SU PERSONAL Y BAJO SU EXCLUSIVA RESPONSABILIDAD DE DICHA ATENCIÓN.</t>
  </si>
  <si>
    <t>701820130325</t>
  </si>
  <si>
    <t>ATENDER A LA PRIMERA INFANCIA EN EL MARCO DE LA ESTRATEGIA "DE CERO A SIEMPRE" DEC CONFORMIDAD CON LA DIRECTRICES, LINEAMIENTOS Y PARAMETROS ESTABLECIDOS POR EL ICBF, ASI COMO REGULAR LAS RELACIONES ENTRE LAS PARTES DERIVADAS DE LA ENTREGA DE APORTE DEL ICBF A EL CONTRATISTA, PARA QUE ESTA ASUMA CON SU PERSONAL Y BAJO SU EXCLUSIVA RESPONSABILIDAD DE DICHA ATENCIÓN</t>
  </si>
  <si>
    <t>701820130343</t>
  </si>
  <si>
    <t>701820130224</t>
  </si>
  <si>
    <t>BRINDAR ATENCION A LA PRIMERA INFANCIA, NIÑOS Y NIÑAS MENORES DE CINCO AÑOS, DE FAMILIAS CON VULNERABILIDAD A TRAVÉS DE LOS HOGARES COMUNITARIOS DE BIENESTAR EN LAS SIGUIENTES FORMAS DE ATENCION: FAMILIARES, MÚLTIPLES, GRUPALES, JARDIN SOCIAL, EMPRESARIALES Y EN LA MODALIDAD FAMI, DE CONFORMIDAD CON LOS LINEAMIENTOS, ESTANDARES Y DIRECTRICES QUE EL ICBF EXPIDA PARA LA MISMAS.</t>
  </si>
  <si>
    <t>701820130125</t>
  </si>
  <si>
    <t>ATENDER A NIÑOS Y NIÑAS MENORES DE 5 AÑOS, O HASTA SU INGRESO AL GRADO TRANSICION, EN LOS SERVICIOS DE EDUCACION INICIAL Y CUIDADO, CON EL FIN DE PROMOVER EL DESARROLLO INTEGRAL DE LA PRIMERA INFANCIA CON CALIDAD, DE CONFORMIDAD CON LOS LINEAMIENTOS, LAS DIRECTRICES Y PARAMETROS ESTABLECIDOS POR EL ICBF</t>
  </si>
  <si>
    <t>701820140389</t>
  </si>
  <si>
    <t>ATENDER A NIÑOS Y NIÑAS MENORES DE 5 AÑOS, O HASTA SU INGRESO AL GRADO TRANSICION, EN LOS SERVICIOS DE EDUCACION INICIAL Y CUIDADO, CON EL FIN DE PROMOVER EL DESARROLLO INTEGRAL DE LA PRIMERA INFANCIA CON CALIDAD, DE CONFORMIDAD CON LOS LINEAMIENTOS, LAS DIRECTRICES Y PARAMETROS ESTABLECIDOS POR EL ICBF.</t>
  </si>
  <si>
    <t>701820140380</t>
  </si>
  <si>
    <t>701820140163</t>
  </si>
  <si>
    <t>ATENDER A LA PRIMERA INFANCIA EN EL MARCO DE LA ESTRATEGIA "DE CERO A SIEMPRE" ESPECIFICAMENTE A LOS NIÑOS Y NIÑAS MENORES DE CINCO AÑOS DE FAMILIAS EN SITUACION DE VULNERABILIDAD DE CONFORMIDAD CON LA DIRECTRICES, LINEAMIENTOS Y PARAMETROS ESTABLECIDOS POR EL ICBF, ASI COMO REGULAR LAS RELACIONES ENTRE LAS PARTES DERIVADAS DE LA ENTREGA DE APORTES DEL ICBF A LA ENTIDAD ADMINISTRADORA DEL SERVICIO EN LA MODALIDAD HOGARES COMUNITARIOS DE BIENESTAR EN LA SIGUIENTES FORMAS DE ATENCIÓN: FAMILIARES, MÚLTIPLES, GRUPALES, EMPRESARIALES, JARDINES SOCIALES Y EN LA MODALIDAD FAMI.</t>
  </si>
  <si>
    <t>OIM</t>
  </si>
  <si>
    <t>FAVORECER EN CONDICIONES EN EL ENTORNO FAMILIAR Y EDUACTIVO PARA EL DESARROLLO OPTIMO Y PLENO DE LOS NIÑOS Y NIÑAS DE PRIMERA INFANCIA, ASI COMO PROPICIAR LAS CONDICIONES DE GESTION INTERSECTORIAL PARA LA GARANTIA Y GOSE EFECTIVO DE LOS DERECHOS IMPOSTERGABLES DE LA PRIMERA INFANCIA EN SALUD, NUTRICIÓN, PROTECCION INTEGRAL Y EDUCACION INICIAL.</t>
  </si>
  <si>
    <t>COMFASUCRE</t>
  </si>
  <si>
    <t>PRESTACION DE SERVICIOS DE CAPACITACION EN EDUCACION AMBIENTAL EN PRIMERA INFANCIA A 400 NIÑOS Y NIÑAS DEL MUNICIPIO DE SINCELEJO Y SUS CORREGIMIENTOS EN EDADES DE 0 A 5 AÑOS EN EL PROGRAMA DE ATENCION A LA NIÑEZ</t>
  </si>
  <si>
    <t>701820090157</t>
  </si>
  <si>
    <t>081-2013</t>
  </si>
  <si>
    <t>041-2016</t>
  </si>
  <si>
    <t>089-2014</t>
  </si>
  <si>
    <t>2016-0371</t>
  </si>
  <si>
    <t>NAJ-816NAJ-754</t>
  </si>
  <si>
    <t>ANGEL DAVID AVILA PESTANA</t>
  </si>
  <si>
    <t>CARRERA 4 CALLE 29D  108</t>
  </si>
  <si>
    <t>3164601990</t>
  </si>
  <si>
    <t>PROSPERARCOLOMBIA@HOTMAIL.COM</t>
  </si>
  <si>
    <t>CALLE 22 #13E  42</t>
  </si>
  <si>
    <t>2021-13-10000247</t>
  </si>
  <si>
    <t xml:space="preserve">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</si>
</sst>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B169" zoomScale="85" zoomScaleNormal="85" zoomScaleSheetLayoutView="40" zoomScalePageLayoutView="40" workbookViewId="0">
      <selection activeCell="F183" sqref="F18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2653</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2725</v>
      </c>
      <c r="D15" s="35"/>
      <c r="E15" s="35"/>
      <c r="F15" s="5"/>
      <c r="G15" s="32" t="s">
        <v>1168</v>
      </c>
      <c r="H15" s="103" t="s">
        <v>208</v>
      </c>
      <c r="I15" s="32" t="s">
        <v>2624</v>
      </c>
      <c r="J15" s="108" t="s">
        <v>2626</v>
      </c>
      <c r="L15" s="209" t="s">
        <v>8</v>
      </c>
      <c r="M15" s="209"/>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800183940</v>
      </c>
      <c r="C20" s="5"/>
      <c r="D20" s="73"/>
      <c r="E20" s="5"/>
      <c r="F20" s="5"/>
      <c r="G20" s="5"/>
      <c r="H20" s="186"/>
      <c r="I20" s="149" t="s">
        <v>208</v>
      </c>
      <c r="J20" s="150" t="s">
        <v>210</v>
      </c>
      <c r="K20" s="151">
        <v>3620129600</v>
      </c>
      <c r="L20" s="152"/>
      <c r="M20" s="152">
        <v>44561</v>
      </c>
      <c r="N20" s="135">
        <f>+(M20-L20)/30</f>
        <v>1485.3666666666666</v>
      </c>
      <c r="O20" s="138"/>
      <c r="U20" s="134"/>
      <c r="V20" s="105">
        <f ca="1">NOW()</f>
        <v>44193.885826157406</v>
      </c>
      <c r="W20" s="105">
        <f ca="1">NOW()</f>
        <v>44193.885826157406</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PROSPERAR COLOMBIA</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2726</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2654</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2664</v>
      </c>
      <c r="C48" s="112" t="s">
        <v>31</v>
      </c>
      <c r="D48" s="110" t="s">
        <v>2677</v>
      </c>
      <c r="E48" s="145">
        <v>39470</v>
      </c>
      <c r="F48" s="145">
        <v>39797</v>
      </c>
      <c r="G48" s="160">
        <f>IF(AND(E48&lt;&gt;"",F48&lt;&gt;""),((F48-E48)/30),"")</f>
        <v>10.9</v>
      </c>
      <c r="H48" s="114" t="s">
        <v>2676</v>
      </c>
      <c r="I48" s="113" t="s">
        <v>453</v>
      </c>
      <c r="J48" s="113" t="s">
        <v>963</v>
      </c>
      <c r="K48" s="116">
        <v>53108949</v>
      </c>
      <c r="L48" s="115" t="s">
        <v>1148</v>
      </c>
      <c r="M48" s="117">
        <v>1</v>
      </c>
      <c r="N48" s="115" t="s">
        <v>1151</v>
      </c>
      <c r="O48" s="115" t="s">
        <v>1148</v>
      </c>
      <c r="P48" s="78"/>
    </row>
    <row r="49" spans="1:16" s="6" customFormat="1" ht="24.75" customHeight="1" x14ac:dyDescent="0.25">
      <c r="A49" s="143">
        <v>2</v>
      </c>
      <c r="B49" s="111" t="s">
        <v>2664</v>
      </c>
      <c r="C49" s="112" t="s">
        <v>31</v>
      </c>
      <c r="D49" s="110" t="s">
        <v>2678</v>
      </c>
      <c r="E49" s="145">
        <v>39470</v>
      </c>
      <c r="F49" s="145">
        <v>39797</v>
      </c>
      <c r="G49" s="160">
        <f t="shared" ref="G49:G50" si="2">IF(AND(E49&lt;&gt;"",F49&lt;&gt;""),((F49-E49)/30),"")</f>
        <v>10.9</v>
      </c>
      <c r="H49" s="114" t="s">
        <v>2679</v>
      </c>
      <c r="I49" s="113" t="s">
        <v>453</v>
      </c>
      <c r="J49" s="113" t="s">
        <v>972</v>
      </c>
      <c r="K49" s="116">
        <v>118147564</v>
      </c>
      <c r="L49" s="115" t="s">
        <v>1148</v>
      </c>
      <c r="M49" s="117">
        <v>1</v>
      </c>
      <c r="N49" s="115" t="s">
        <v>1151</v>
      </c>
      <c r="O49" s="115" t="s">
        <v>1148</v>
      </c>
      <c r="P49" s="78"/>
    </row>
    <row r="50" spans="1:16" s="6" customFormat="1" ht="24.75" customHeight="1" x14ac:dyDescent="0.25">
      <c r="A50" s="143">
        <v>3</v>
      </c>
      <c r="B50" s="111" t="s">
        <v>2664</v>
      </c>
      <c r="C50" s="112" t="s">
        <v>31</v>
      </c>
      <c r="D50" s="110" t="s">
        <v>2678</v>
      </c>
      <c r="E50" s="145">
        <v>39470</v>
      </c>
      <c r="F50" s="145">
        <v>39797</v>
      </c>
      <c r="G50" s="160">
        <f t="shared" si="2"/>
        <v>10.9</v>
      </c>
      <c r="H50" s="119" t="s">
        <v>2679</v>
      </c>
      <c r="I50" s="113" t="s">
        <v>453</v>
      </c>
      <c r="J50" s="113" t="s">
        <v>970</v>
      </c>
      <c r="K50" s="116">
        <v>118147564</v>
      </c>
      <c r="L50" s="115" t="s">
        <v>1148</v>
      </c>
      <c r="M50" s="117">
        <v>1</v>
      </c>
      <c r="N50" s="115" t="s">
        <v>1151</v>
      </c>
      <c r="O50" s="115" t="s">
        <v>1148</v>
      </c>
      <c r="P50" s="78"/>
    </row>
    <row r="51" spans="1:16" s="6" customFormat="1" ht="24.75" customHeight="1" outlineLevel="1" x14ac:dyDescent="0.25">
      <c r="A51" s="143">
        <v>4</v>
      </c>
      <c r="B51" s="111" t="s">
        <v>2664</v>
      </c>
      <c r="C51" s="112" t="s">
        <v>31</v>
      </c>
      <c r="D51" s="110" t="s">
        <v>2714</v>
      </c>
      <c r="E51" s="145">
        <v>39840</v>
      </c>
      <c r="F51" s="145">
        <v>40162</v>
      </c>
      <c r="G51" s="160">
        <f t="shared" ref="G51:G107" si="3">IF(AND(E51&lt;&gt;"",F51&lt;&gt;""),((F51-E51)/30),"")</f>
        <v>10.733333333333333</v>
      </c>
      <c r="H51" s="114" t="s">
        <v>2680</v>
      </c>
      <c r="I51" s="113" t="s">
        <v>453</v>
      </c>
      <c r="J51" s="113" t="s">
        <v>963</v>
      </c>
      <c r="K51" s="116">
        <v>154849384</v>
      </c>
      <c r="L51" s="115" t="s">
        <v>1148</v>
      </c>
      <c r="M51" s="117">
        <v>1</v>
      </c>
      <c r="N51" s="115" t="s">
        <v>27</v>
      </c>
      <c r="O51" s="115" t="s">
        <v>1148</v>
      </c>
      <c r="P51" s="78"/>
    </row>
    <row r="52" spans="1:16" s="7" customFormat="1" ht="24.75" customHeight="1" outlineLevel="1" x14ac:dyDescent="0.25">
      <c r="A52" s="144">
        <v>5</v>
      </c>
      <c r="B52" s="122" t="s">
        <v>2664</v>
      </c>
      <c r="C52" s="112" t="s">
        <v>31</v>
      </c>
      <c r="D52" s="110" t="s">
        <v>2681</v>
      </c>
      <c r="E52" s="145">
        <v>39840</v>
      </c>
      <c r="F52" s="145">
        <v>40162</v>
      </c>
      <c r="G52" s="160">
        <f t="shared" si="3"/>
        <v>10.733333333333333</v>
      </c>
      <c r="H52" s="119" t="s">
        <v>2682</v>
      </c>
      <c r="I52" s="113" t="s">
        <v>453</v>
      </c>
      <c r="J52" s="113" t="s">
        <v>963</v>
      </c>
      <c r="K52" s="116">
        <v>102082708</v>
      </c>
      <c r="L52" s="115" t="s">
        <v>1148</v>
      </c>
      <c r="M52" s="117">
        <v>1</v>
      </c>
      <c r="N52" s="115" t="s">
        <v>1151</v>
      </c>
      <c r="O52" s="115" t="s">
        <v>1148</v>
      </c>
      <c r="P52" s="79"/>
    </row>
    <row r="53" spans="1:16" s="7" customFormat="1" ht="24.75" customHeight="1" outlineLevel="1" x14ac:dyDescent="0.25">
      <c r="A53" s="144">
        <v>6</v>
      </c>
      <c r="B53" s="111" t="s">
        <v>2664</v>
      </c>
      <c r="C53" s="112" t="s">
        <v>31</v>
      </c>
      <c r="D53" s="110" t="s">
        <v>2683</v>
      </c>
      <c r="E53" s="145">
        <v>39839</v>
      </c>
      <c r="F53" s="145">
        <v>40162</v>
      </c>
      <c r="G53" s="160">
        <f t="shared" si="3"/>
        <v>10.766666666666667</v>
      </c>
      <c r="H53" s="119" t="s">
        <v>2679</v>
      </c>
      <c r="I53" s="113" t="s">
        <v>453</v>
      </c>
      <c r="J53" s="113" t="s">
        <v>966</v>
      </c>
      <c r="K53" s="116">
        <v>320575036</v>
      </c>
      <c r="L53" s="115" t="s">
        <v>1148</v>
      </c>
      <c r="M53" s="117">
        <v>1</v>
      </c>
      <c r="N53" s="115" t="s">
        <v>1151</v>
      </c>
      <c r="O53" s="115" t="s">
        <v>1148</v>
      </c>
      <c r="P53" s="79"/>
    </row>
    <row r="54" spans="1:16" s="7" customFormat="1" ht="24.75" customHeight="1" outlineLevel="1" x14ac:dyDescent="0.25">
      <c r="A54" s="144">
        <v>7</v>
      </c>
      <c r="B54" s="111" t="s">
        <v>2664</v>
      </c>
      <c r="C54" s="112" t="s">
        <v>31</v>
      </c>
      <c r="D54" s="110" t="s">
        <v>2684</v>
      </c>
      <c r="E54" s="145">
        <v>39839</v>
      </c>
      <c r="F54" s="145">
        <v>40162</v>
      </c>
      <c r="G54" s="160">
        <f t="shared" si="3"/>
        <v>10.766666666666667</v>
      </c>
      <c r="H54" s="114" t="s">
        <v>2685</v>
      </c>
      <c r="I54" s="113" t="s">
        <v>453</v>
      </c>
      <c r="J54" s="113" t="s">
        <v>966</v>
      </c>
      <c r="K54" s="118">
        <v>147857097</v>
      </c>
      <c r="L54" s="115" t="s">
        <v>1148</v>
      </c>
      <c r="M54" s="117">
        <v>1</v>
      </c>
      <c r="N54" s="115" t="s">
        <v>1151</v>
      </c>
      <c r="O54" s="115" t="s">
        <v>1148</v>
      </c>
      <c r="P54" s="79"/>
    </row>
    <row r="55" spans="1:16" s="7" customFormat="1" ht="24.75" customHeight="1" outlineLevel="1" x14ac:dyDescent="0.25">
      <c r="A55" s="144">
        <v>8</v>
      </c>
      <c r="B55" s="111" t="s">
        <v>2664</v>
      </c>
      <c r="C55" s="112" t="s">
        <v>31</v>
      </c>
      <c r="D55" s="110" t="s">
        <v>2686</v>
      </c>
      <c r="E55" s="145">
        <v>39839</v>
      </c>
      <c r="F55" s="145">
        <v>40162</v>
      </c>
      <c r="G55" s="160">
        <f t="shared" si="3"/>
        <v>10.766666666666667</v>
      </c>
      <c r="H55" s="114" t="s">
        <v>2682</v>
      </c>
      <c r="I55" s="113" t="s">
        <v>453</v>
      </c>
      <c r="J55" s="113" t="s">
        <v>982</v>
      </c>
      <c r="K55" s="118">
        <v>120656729</v>
      </c>
      <c r="L55" s="115" t="s">
        <v>1148</v>
      </c>
      <c r="M55" s="117">
        <v>1</v>
      </c>
      <c r="N55" s="115" t="s">
        <v>1151</v>
      </c>
      <c r="O55" s="115" t="s">
        <v>1148</v>
      </c>
      <c r="P55" s="79"/>
    </row>
    <row r="56" spans="1:16" s="7" customFormat="1" ht="24.75" customHeight="1" outlineLevel="1" x14ac:dyDescent="0.25">
      <c r="A56" s="144">
        <v>9</v>
      </c>
      <c r="B56" s="111" t="s">
        <v>2664</v>
      </c>
      <c r="C56" s="112" t="s">
        <v>31</v>
      </c>
      <c r="D56" s="110" t="s">
        <v>2687</v>
      </c>
      <c r="E56" s="145">
        <v>40205</v>
      </c>
      <c r="F56" s="145">
        <v>40527</v>
      </c>
      <c r="G56" s="160">
        <f t="shared" si="3"/>
        <v>10.733333333333333</v>
      </c>
      <c r="H56" s="114" t="s">
        <v>2685</v>
      </c>
      <c r="I56" s="113" t="s">
        <v>453</v>
      </c>
      <c r="J56" s="113" t="s">
        <v>966</v>
      </c>
      <c r="K56" s="118">
        <v>153634395</v>
      </c>
      <c r="L56" s="115" t="s">
        <v>1148</v>
      </c>
      <c r="M56" s="117">
        <v>1</v>
      </c>
      <c r="N56" s="115" t="s">
        <v>1151</v>
      </c>
      <c r="O56" s="115" t="s">
        <v>1148</v>
      </c>
      <c r="P56" s="79"/>
    </row>
    <row r="57" spans="1:16" s="7" customFormat="1" ht="24.75" customHeight="1" outlineLevel="1" x14ac:dyDescent="0.25">
      <c r="A57" s="144">
        <v>10</v>
      </c>
      <c r="B57" s="64" t="s">
        <v>2664</v>
      </c>
      <c r="C57" s="65" t="s">
        <v>31</v>
      </c>
      <c r="D57" s="63" t="s">
        <v>2689</v>
      </c>
      <c r="E57" s="145">
        <v>40205</v>
      </c>
      <c r="F57" s="145">
        <v>40543</v>
      </c>
      <c r="G57" s="160">
        <f t="shared" si="3"/>
        <v>11.266666666666667</v>
      </c>
      <c r="H57" s="64" t="s">
        <v>2688</v>
      </c>
      <c r="I57" s="63" t="s">
        <v>453</v>
      </c>
      <c r="J57" s="63" t="s">
        <v>970</v>
      </c>
      <c r="K57" s="66">
        <v>443235088</v>
      </c>
      <c r="L57" s="65" t="s">
        <v>1148</v>
      </c>
      <c r="M57" s="67">
        <v>1</v>
      </c>
      <c r="N57" s="65" t="s">
        <v>1151</v>
      </c>
      <c r="O57" s="65" t="s">
        <v>1148</v>
      </c>
      <c r="P57" s="79"/>
    </row>
    <row r="58" spans="1:16" s="7" customFormat="1" ht="24.75" customHeight="1" outlineLevel="1" x14ac:dyDescent="0.25">
      <c r="A58" s="144">
        <v>11</v>
      </c>
      <c r="B58" s="64" t="s">
        <v>2664</v>
      </c>
      <c r="C58" s="65" t="s">
        <v>31</v>
      </c>
      <c r="D58" s="63" t="s">
        <v>2690</v>
      </c>
      <c r="E58" s="145">
        <v>40560</v>
      </c>
      <c r="F58" s="145">
        <v>41090</v>
      </c>
      <c r="G58" s="160">
        <f t="shared" si="3"/>
        <v>17.666666666666668</v>
      </c>
      <c r="H58" s="64" t="s">
        <v>2682</v>
      </c>
      <c r="I58" s="63" t="s">
        <v>453</v>
      </c>
      <c r="J58" s="63" t="s">
        <v>966</v>
      </c>
      <c r="K58" s="66">
        <v>159803100</v>
      </c>
      <c r="L58" s="65" t="s">
        <v>1148</v>
      </c>
      <c r="M58" s="67">
        <v>1</v>
      </c>
      <c r="N58" s="65" t="s">
        <v>1151</v>
      </c>
      <c r="O58" s="65" t="s">
        <v>1148</v>
      </c>
      <c r="P58" s="79"/>
    </row>
    <row r="59" spans="1:16" s="7" customFormat="1" ht="24.75" customHeight="1" outlineLevel="1" x14ac:dyDescent="0.25">
      <c r="A59" s="144">
        <v>12</v>
      </c>
      <c r="B59" s="64" t="s">
        <v>2664</v>
      </c>
      <c r="C59" s="65" t="s">
        <v>31</v>
      </c>
      <c r="D59" s="63" t="s">
        <v>2691</v>
      </c>
      <c r="E59" s="145">
        <v>40560</v>
      </c>
      <c r="F59" s="145">
        <v>40892</v>
      </c>
      <c r="G59" s="160">
        <f t="shared" si="3"/>
        <v>11.066666666666666</v>
      </c>
      <c r="H59" s="64" t="s">
        <v>2692</v>
      </c>
      <c r="I59" s="63" t="s">
        <v>453</v>
      </c>
      <c r="J59" s="63" t="s">
        <v>985</v>
      </c>
      <c r="K59" s="66">
        <v>174906065</v>
      </c>
      <c r="L59" s="65" t="s">
        <v>1148</v>
      </c>
      <c r="M59" s="67">
        <v>1</v>
      </c>
      <c r="N59" s="65" t="s">
        <v>1151</v>
      </c>
      <c r="O59" s="65" t="s">
        <v>1148</v>
      </c>
      <c r="P59" s="79"/>
    </row>
    <row r="60" spans="1:16" s="7" customFormat="1" ht="24.75" customHeight="1" outlineLevel="1" x14ac:dyDescent="0.25">
      <c r="A60" s="144">
        <v>13</v>
      </c>
      <c r="B60" s="64" t="s">
        <v>2664</v>
      </c>
      <c r="C60" s="65" t="s">
        <v>31</v>
      </c>
      <c r="D60" s="63" t="s">
        <v>2693</v>
      </c>
      <c r="E60" s="145">
        <v>40939</v>
      </c>
      <c r="F60" s="145">
        <v>41258</v>
      </c>
      <c r="G60" s="160">
        <f t="shared" si="3"/>
        <v>10.633333333333333</v>
      </c>
      <c r="H60" s="64" t="s">
        <v>2694</v>
      </c>
      <c r="I60" s="63" t="s">
        <v>453</v>
      </c>
      <c r="J60" s="63" t="s">
        <v>985</v>
      </c>
      <c r="K60" s="66">
        <v>157559292</v>
      </c>
      <c r="L60" s="65" t="s">
        <v>1148</v>
      </c>
      <c r="M60" s="67">
        <v>1</v>
      </c>
      <c r="N60" s="65" t="s">
        <v>1151</v>
      </c>
      <c r="O60" s="65" t="s">
        <v>1148</v>
      </c>
      <c r="P60" s="79"/>
    </row>
    <row r="61" spans="1:16" s="7" customFormat="1" ht="24.75" customHeight="1" outlineLevel="1" x14ac:dyDescent="0.25">
      <c r="A61" s="144">
        <v>14</v>
      </c>
      <c r="B61" s="64" t="s">
        <v>2664</v>
      </c>
      <c r="C61" s="65" t="s">
        <v>31</v>
      </c>
      <c r="D61" s="63" t="s">
        <v>2695</v>
      </c>
      <c r="E61" s="145">
        <v>41095</v>
      </c>
      <c r="F61" s="145">
        <v>41248</v>
      </c>
      <c r="G61" s="160">
        <f t="shared" si="3"/>
        <v>5.0999999999999996</v>
      </c>
      <c r="H61" s="64" t="s">
        <v>2682</v>
      </c>
      <c r="I61" s="63" t="s">
        <v>453</v>
      </c>
      <c r="J61" s="63" t="s">
        <v>966</v>
      </c>
      <c r="K61" s="66">
        <v>91512324</v>
      </c>
      <c r="L61" s="65" t="s">
        <v>1148</v>
      </c>
      <c r="M61" s="67">
        <v>1</v>
      </c>
      <c r="N61" s="65" t="s">
        <v>1151</v>
      </c>
      <c r="O61" s="65" t="s">
        <v>1148</v>
      </c>
      <c r="P61" s="79"/>
    </row>
    <row r="62" spans="1:16" s="7" customFormat="1" ht="24.75" customHeight="1" outlineLevel="1" x14ac:dyDescent="0.25">
      <c r="A62" s="144">
        <v>15</v>
      </c>
      <c r="B62" s="64" t="s">
        <v>2664</v>
      </c>
      <c r="C62" s="65" t="s">
        <v>31</v>
      </c>
      <c r="D62" s="63" t="s">
        <v>2696</v>
      </c>
      <c r="E62" s="145">
        <v>41249</v>
      </c>
      <c r="F62" s="145">
        <v>42003</v>
      </c>
      <c r="G62" s="160">
        <f t="shared" si="3"/>
        <v>25.133333333333333</v>
      </c>
      <c r="H62" s="64" t="s">
        <v>2697</v>
      </c>
      <c r="I62" s="63" t="s">
        <v>453</v>
      </c>
      <c r="J62" s="63" t="s">
        <v>966</v>
      </c>
      <c r="K62" s="66">
        <v>1014947400</v>
      </c>
      <c r="L62" s="65" t="s">
        <v>1148</v>
      </c>
      <c r="M62" s="67">
        <v>1</v>
      </c>
      <c r="N62" s="65" t="s">
        <v>1151</v>
      </c>
      <c r="O62" s="65" t="s">
        <v>1148</v>
      </c>
      <c r="P62" s="79"/>
    </row>
    <row r="63" spans="1:16" s="7" customFormat="1" ht="24.75" customHeight="1" outlineLevel="1" x14ac:dyDescent="0.25">
      <c r="A63" s="144">
        <v>16</v>
      </c>
      <c r="B63" s="64" t="s">
        <v>2664</v>
      </c>
      <c r="C63" s="65" t="s">
        <v>31</v>
      </c>
      <c r="D63" s="63" t="s">
        <v>2698</v>
      </c>
      <c r="E63" s="145">
        <v>41491</v>
      </c>
      <c r="F63" s="145">
        <v>42004</v>
      </c>
      <c r="G63" s="160">
        <f t="shared" si="3"/>
        <v>17.100000000000001</v>
      </c>
      <c r="H63" s="64" t="s">
        <v>2697</v>
      </c>
      <c r="I63" s="63" t="s">
        <v>453</v>
      </c>
      <c r="J63" s="63" t="s">
        <v>970</v>
      </c>
      <c r="K63" s="66">
        <v>1354372277</v>
      </c>
      <c r="L63" s="65" t="s">
        <v>1148</v>
      </c>
      <c r="M63" s="67">
        <v>1</v>
      </c>
      <c r="N63" s="65" t="s">
        <v>1151</v>
      </c>
      <c r="O63" s="65" t="s">
        <v>1148</v>
      </c>
      <c r="P63" s="79"/>
    </row>
    <row r="64" spans="1:16" s="7" customFormat="1" ht="24.75" customHeight="1" outlineLevel="1" x14ac:dyDescent="0.25">
      <c r="A64" s="144">
        <v>17</v>
      </c>
      <c r="B64" s="64" t="s">
        <v>2664</v>
      </c>
      <c r="C64" s="65" t="s">
        <v>31</v>
      </c>
      <c r="D64" s="63" t="s">
        <v>2698</v>
      </c>
      <c r="E64" s="145">
        <v>41491</v>
      </c>
      <c r="F64" s="145">
        <v>42004</v>
      </c>
      <c r="G64" s="160">
        <f t="shared" si="3"/>
        <v>17.100000000000001</v>
      </c>
      <c r="H64" s="64" t="s">
        <v>2699</v>
      </c>
      <c r="I64" s="63" t="s">
        <v>453</v>
      </c>
      <c r="J64" s="63" t="s">
        <v>265</v>
      </c>
      <c r="K64" s="66">
        <v>1354372277</v>
      </c>
      <c r="L64" s="65" t="s">
        <v>1148</v>
      </c>
      <c r="M64" s="67">
        <v>1</v>
      </c>
      <c r="N64" s="65" t="s">
        <v>1151</v>
      </c>
      <c r="O64" s="65" t="s">
        <v>1148</v>
      </c>
      <c r="P64" s="79"/>
    </row>
    <row r="65" spans="1:16" s="7" customFormat="1" ht="24.75" customHeight="1" outlineLevel="1" x14ac:dyDescent="0.25">
      <c r="A65" s="144">
        <v>18</v>
      </c>
      <c r="B65" s="64" t="s">
        <v>2664</v>
      </c>
      <c r="C65" s="65" t="s">
        <v>31</v>
      </c>
      <c r="D65" s="63" t="s">
        <v>2700</v>
      </c>
      <c r="E65" s="145">
        <v>41491</v>
      </c>
      <c r="F65" s="145">
        <v>42004</v>
      </c>
      <c r="G65" s="160">
        <f t="shared" si="3"/>
        <v>17.100000000000001</v>
      </c>
      <c r="H65" s="64" t="s">
        <v>2697</v>
      </c>
      <c r="I65" s="63" t="s">
        <v>453</v>
      </c>
      <c r="J65" s="63" t="s">
        <v>985</v>
      </c>
      <c r="K65" s="66">
        <v>623443835</v>
      </c>
      <c r="L65" s="65" t="s">
        <v>1148</v>
      </c>
      <c r="M65" s="67">
        <v>1</v>
      </c>
      <c r="N65" s="65" t="s">
        <v>1151</v>
      </c>
      <c r="O65" s="65" t="s">
        <v>1148</v>
      </c>
      <c r="P65" s="79"/>
    </row>
    <row r="66" spans="1:16" s="7" customFormat="1" ht="24.75" customHeight="1" outlineLevel="1" x14ac:dyDescent="0.25">
      <c r="A66" s="144">
        <v>19</v>
      </c>
      <c r="B66" s="64" t="s">
        <v>2664</v>
      </c>
      <c r="C66" s="65" t="s">
        <v>31</v>
      </c>
      <c r="D66" s="63" t="s">
        <v>2701</v>
      </c>
      <c r="E66" s="145">
        <v>41299</v>
      </c>
      <c r="F66" s="145">
        <v>41639</v>
      </c>
      <c r="G66" s="160">
        <f t="shared" si="3"/>
        <v>11.333333333333334</v>
      </c>
      <c r="H66" s="64" t="s">
        <v>2702</v>
      </c>
      <c r="I66" s="63" t="s">
        <v>453</v>
      </c>
      <c r="J66" s="63" t="s">
        <v>964</v>
      </c>
      <c r="K66" s="66">
        <v>280248738</v>
      </c>
      <c r="L66" s="65" t="s">
        <v>1148</v>
      </c>
      <c r="M66" s="67">
        <v>1</v>
      </c>
      <c r="N66" s="65" t="s">
        <v>1151</v>
      </c>
      <c r="O66" s="65" t="s">
        <v>1148</v>
      </c>
      <c r="P66" s="79"/>
    </row>
    <row r="67" spans="1:16" s="7" customFormat="1" ht="24.75" customHeight="1" outlineLevel="1" x14ac:dyDescent="0.25">
      <c r="A67" s="144">
        <v>20</v>
      </c>
      <c r="B67" s="64" t="s">
        <v>2664</v>
      </c>
      <c r="C67" s="65" t="s">
        <v>31</v>
      </c>
      <c r="D67" s="63" t="s">
        <v>2703</v>
      </c>
      <c r="E67" s="145">
        <v>41297</v>
      </c>
      <c r="F67" s="145">
        <v>41639</v>
      </c>
      <c r="G67" s="160">
        <f t="shared" si="3"/>
        <v>11.4</v>
      </c>
      <c r="H67" s="64" t="s">
        <v>2702</v>
      </c>
      <c r="I67" s="63" t="s">
        <v>453</v>
      </c>
      <c r="J67" s="63" t="s">
        <v>982</v>
      </c>
      <c r="K67" s="66">
        <v>346557850</v>
      </c>
      <c r="L67" s="65" t="s">
        <v>1148</v>
      </c>
      <c r="M67" s="67">
        <v>1</v>
      </c>
      <c r="N67" s="65" t="s">
        <v>1151</v>
      </c>
      <c r="O67" s="65" t="s">
        <v>1148</v>
      </c>
      <c r="P67" s="79"/>
    </row>
    <row r="68" spans="1:16" s="7" customFormat="1" ht="24.75" customHeight="1" outlineLevel="1" x14ac:dyDescent="0.25">
      <c r="A68" s="144">
        <v>21</v>
      </c>
      <c r="B68" s="64" t="s">
        <v>2664</v>
      </c>
      <c r="C68" s="65" t="s">
        <v>31</v>
      </c>
      <c r="D68" s="63" t="s">
        <v>2715</v>
      </c>
      <c r="E68" s="145">
        <v>41533</v>
      </c>
      <c r="F68" s="145">
        <v>41988</v>
      </c>
      <c r="G68" s="160">
        <f t="shared" si="3"/>
        <v>15.166666666666666</v>
      </c>
      <c r="H68" s="64" t="s">
        <v>2697</v>
      </c>
      <c r="I68" s="63" t="s">
        <v>1109</v>
      </c>
      <c r="J68" s="63" t="s">
        <v>1111</v>
      </c>
      <c r="K68" s="66">
        <v>681442875</v>
      </c>
      <c r="L68" s="65" t="s">
        <v>26</v>
      </c>
      <c r="M68" s="67">
        <v>0.5</v>
      </c>
      <c r="N68" s="65" t="s">
        <v>1151</v>
      </c>
      <c r="O68" s="65" t="s">
        <v>1148</v>
      </c>
      <c r="P68" s="79"/>
    </row>
    <row r="69" spans="1:16" s="7" customFormat="1" ht="24.75" customHeight="1" outlineLevel="1" x14ac:dyDescent="0.25">
      <c r="A69" s="144">
        <v>22</v>
      </c>
      <c r="B69" s="64" t="s">
        <v>2664</v>
      </c>
      <c r="C69" s="65" t="s">
        <v>31</v>
      </c>
      <c r="D69" s="63" t="s">
        <v>2717</v>
      </c>
      <c r="E69" s="145">
        <v>42003</v>
      </c>
      <c r="F69" s="145">
        <v>42369</v>
      </c>
      <c r="G69" s="160">
        <f t="shared" si="3"/>
        <v>12.2</v>
      </c>
      <c r="H69" s="64" t="s">
        <v>2704</v>
      </c>
      <c r="I69" s="63" t="s">
        <v>1109</v>
      </c>
      <c r="J69" s="63" t="s">
        <v>1111</v>
      </c>
      <c r="K69" s="66">
        <v>989824425</v>
      </c>
      <c r="L69" s="65" t="s">
        <v>26</v>
      </c>
      <c r="M69" s="67">
        <v>0.5</v>
      </c>
      <c r="N69" s="65" t="s">
        <v>1151</v>
      </c>
      <c r="O69" s="65" t="s">
        <v>26</v>
      </c>
      <c r="P69" s="79"/>
    </row>
    <row r="70" spans="1:16" s="7" customFormat="1" ht="24.75" customHeight="1" outlineLevel="1" x14ac:dyDescent="0.25">
      <c r="A70" s="144">
        <v>23</v>
      </c>
      <c r="B70" s="64" t="s">
        <v>2664</v>
      </c>
      <c r="C70" s="65" t="s">
        <v>31</v>
      </c>
      <c r="D70" s="63" t="s">
        <v>2705</v>
      </c>
      <c r="E70" s="145">
        <v>42003</v>
      </c>
      <c r="F70" s="145">
        <v>42369</v>
      </c>
      <c r="G70" s="160">
        <f t="shared" si="3"/>
        <v>12.2</v>
      </c>
      <c r="H70" s="64" t="s">
        <v>2706</v>
      </c>
      <c r="I70" s="63" t="s">
        <v>453</v>
      </c>
      <c r="J70" s="63" t="s">
        <v>985</v>
      </c>
      <c r="K70" s="66">
        <v>940962987</v>
      </c>
      <c r="L70" s="65" t="s">
        <v>1148</v>
      </c>
      <c r="M70" s="67">
        <v>1</v>
      </c>
      <c r="N70" s="65" t="s">
        <v>1151</v>
      </c>
      <c r="O70" s="65" t="s">
        <v>26</v>
      </c>
      <c r="P70" s="79"/>
    </row>
    <row r="71" spans="1:16" s="7" customFormat="1" ht="24.75" customHeight="1" outlineLevel="1" x14ac:dyDescent="0.25">
      <c r="A71" s="144">
        <v>24</v>
      </c>
      <c r="B71" s="64" t="s">
        <v>2664</v>
      </c>
      <c r="C71" s="65" t="s">
        <v>31</v>
      </c>
      <c r="D71" s="63" t="s">
        <v>2707</v>
      </c>
      <c r="E71" s="145">
        <v>42003</v>
      </c>
      <c r="F71" s="145">
        <v>42369</v>
      </c>
      <c r="G71" s="160">
        <f t="shared" si="3"/>
        <v>12.2</v>
      </c>
      <c r="H71" s="64" t="s">
        <v>2706</v>
      </c>
      <c r="I71" s="63" t="s">
        <v>453</v>
      </c>
      <c r="J71" s="63" t="s">
        <v>265</v>
      </c>
      <c r="K71" s="66">
        <v>1127321200</v>
      </c>
      <c r="L71" s="65" t="s">
        <v>26</v>
      </c>
      <c r="M71" s="67">
        <v>0.5</v>
      </c>
      <c r="N71" s="65" t="s">
        <v>1151</v>
      </c>
      <c r="O71" s="65" t="s">
        <v>1148</v>
      </c>
      <c r="P71" s="79"/>
    </row>
    <row r="72" spans="1:16" s="7" customFormat="1" ht="24.75" customHeight="1" outlineLevel="1" x14ac:dyDescent="0.25">
      <c r="A72" s="144">
        <v>25</v>
      </c>
      <c r="B72" s="64" t="s">
        <v>2664</v>
      </c>
      <c r="C72" s="65" t="s">
        <v>31</v>
      </c>
      <c r="D72" s="63" t="s">
        <v>2707</v>
      </c>
      <c r="E72" s="145">
        <v>42003</v>
      </c>
      <c r="F72" s="145">
        <v>42369</v>
      </c>
      <c r="G72" s="160">
        <f t="shared" si="3"/>
        <v>12.2</v>
      </c>
      <c r="H72" s="64" t="s">
        <v>2706</v>
      </c>
      <c r="I72" s="63" t="s">
        <v>453</v>
      </c>
      <c r="J72" s="63" t="s">
        <v>982</v>
      </c>
      <c r="K72" s="66">
        <v>1127321200</v>
      </c>
      <c r="L72" s="65" t="s">
        <v>26</v>
      </c>
      <c r="M72" s="67">
        <v>0.5</v>
      </c>
      <c r="N72" s="65" t="s">
        <v>1151</v>
      </c>
      <c r="O72" s="65" t="s">
        <v>26</v>
      </c>
      <c r="P72" s="79"/>
    </row>
    <row r="73" spans="1:16" s="7" customFormat="1" ht="24.75" customHeight="1" outlineLevel="1" x14ac:dyDescent="0.25">
      <c r="A73" s="144">
        <v>26</v>
      </c>
      <c r="B73" s="64" t="s">
        <v>2664</v>
      </c>
      <c r="C73" s="65" t="s">
        <v>31</v>
      </c>
      <c r="D73" s="63" t="s">
        <v>2708</v>
      </c>
      <c r="E73" s="145">
        <v>41661</v>
      </c>
      <c r="F73" s="145">
        <v>41912</v>
      </c>
      <c r="G73" s="160">
        <f t="shared" si="3"/>
        <v>8.3666666666666671</v>
      </c>
      <c r="H73" s="64" t="s">
        <v>2709</v>
      </c>
      <c r="I73" s="63" t="s">
        <v>453</v>
      </c>
      <c r="J73" s="63" t="s">
        <v>985</v>
      </c>
      <c r="K73" s="66">
        <v>163898700</v>
      </c>
      <c r="L73" s="65" t="s">
        <v>1148</v>
      </c>
      <c r="M73" s="67">
        <v>1</v>
      </c>
      <c r="N73" s="65" t="s">
        <v>1151</v>
      </c>
      <c r="O73" s="65" t="s">
        <v>26</v>
      </c>
      <c r="P73" s="79"/>
    </row>
    <row r="74" spans="1:16" s="7" customFormat="1" ht="24.75" customHeight="1" outlineLevel="1" x14ac:dyDescent="0.25">
      <c r="A74" s="144">
        <v>27</v>
      </c>
      <c r="B74" s="64" t="s">
        <v>2710</v>
      </c>
      <c r="C74" s="65" t="s">
        <v>31</v>
      </c>
      <c r="D74" s="63" t="s">
        <v>2719</v>
      </c>
      <c r="E74" s="145">
        <v>41908</v>
      </c>
      <c r="F74" s="145">
        <v>41992</v>
      </c>
      <c r="G74" s="160">
        <f t="shared" si="3"/>
        <v>2.8</v>
      </c>
      <c r="H74" s="64" t="s">
        <v>2711</v>
      </c>
      <c r="I74" s="63" t="s">
        <v>1109</v>
      </c>
      <c r="J74" s="63" t="s">
        <v>1111</v>
      </c>
      <c r="K74" s="66">
        <v>110770825</v>
      </c>
      <c r="L74" s="65" t="s">
        <v>1148</v>
      </c>
      <c r="M74" s="67">
        <v>1</v>
      </c>
      <c r="N74" s="65" t="s">
        <v>1151</v>
      </c>
      <c r="O74" s="65" t="s">
        <v>1148</v>
      </c>
      <c r="P74" s="79"/>
    </row>
    <row r="75" spans="1:16" s="7" customFormat="1" ht="24.75" customHeight="1" outlineLevel="1" x14ac:dyDescent="0.25">
      <c r="A75" s="144">
        <v>28</v>
      </c>
      <c r="B75" s="64" t="s">
        <v>2712</v>
      </c>
      <c r="C75" s="65" t="s">
        <v>31</v>
      </c>
      <c r="D75" s="63" t="s">
        <v>2718</v>
      </c>
      <c r="E75" s="145">
        <v>42521</v>
      </c>
      <c r="F75" s="145">
        <v>42643</v>
      </c>
      <c r="G75" s="160">
        <f t="shared" si="3"/>
        <v>4.0666666666666664</v>
      </c>
      <c r="H75" s="64" t="s">
        <v>2713</v>
      </c>
      <c r="I75" s="63" t="s">
        <v>453</v>
      </c>
      <c r="J75" s="63" t="s">
        <v>963</v>
      </c>
      <c r="K75" s="66">
        <v>198800000</v>
      </c>
      <c r="L75" s="65" t="s">
        <v>1148</v>
      </c>
      <c r="M75" s="67">
        <v>1</v>
      </c>
      <c r="N75" s="65" t="s">
        <v>1151</v>
      </c>
      <c r="O75" s="65" t="s">
        <v>1148</v>
      </c>
      <c r="P75" s="79"/>
    </row>
    <row r="76" spans="1:16" s="7" customFormat="1" ht="24.75" customHeight="1" outlineLevel="1" x14ac:dyDescent="0.25">
      <c r="A76" s="144">
        <v>29</v>
      </c>
      <c r="B76" s="64" t="s">
        <v>2664</v>
      </c>
      <c r="C76" s="65" t="s">
        <v>31</v>
      </c>
      <c r="D76" s="63" t="s">
        <v>2716</v>
      </c>
      <c r="E76" s="145">
        <v>42396</v>
      </c>
      <c r="F76" s="145">
        <v>42674</v>
      </c>
      <c r="G76" s="160">
        <f t="shared" si="3"/>
        <v>9.2666666666666675</v>
      </c>
      <c r="H76" s="64" t="s">
        <v>2704</v>
      </c>
      <c r="I76" s="63" t="s">
        <v>1109</v>
      </c>
      <c r="J76" s="63" t="s">
        <v>1111</v>
      </c>
      <c r="K76" s="66">
        <v>2808257773</v>
      </c>
      <c r="L76" s="65" t="s">
        <v>26</v>
      </c>
      <c r="M76" s="67">
        <v>0.5</v>
      </c>
      <c r="N76" s="65" t="s">
        <v>1151</v>
      </c>
      <c r="O76" s="65" t="s">
        <v>26</v>
      </c>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2655</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2659</v>
      </c>
      <c r="B163" s="240"/>
      <c r="C163" s="240"/>
      <c r="D163" s="240"/>
      <c r="E163" s="241"/>
      <c r="F163" s="242" t="s">
        <v>2660</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2657</v>
      </c>
      <c r="C168" s="223"/>
      <c r="D168" s="223"/>
      <c r="E168" s="8"/>
      <c r="F168" s="5"/>
      <c r="H168" s="81" t="s">
        <v>2656</v>
      </c>
      <c r="I168" s="246"/>
      <c r="J168" s="247"/>
      <c r="K168" s="247"/>
      <c r="L168" s="247"/>
      <c r="M168" s="247"/>
      <c r="N168" s="247"/>
      <c r="O168" s="248"/>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2667</v>
      </c>
      <c r="B172" s="181"/>
      <c r="C172" s="181"/>
      <c r="D172" s="181"/>
      <c r="E172" s="181"/>
      <c r="F172" s="181"/>
      <c r="G172" s="181"/>
      <c r="H172" s="181"/>
      <c r="I172" s="181"/>
      <c r="J172" s="181"/>
      <c r="K172" s="181"/>
      <c r="L172" s="181"/>
      <c r="M172" s="181"/>
      <c r="N172" s="181"/>
      <c r="O172" s="182"/>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2668</v>
      </c>
      <c r="C176" s="211"/>
      <c r="D176" s="211"/>
      <c r="E176" s="211"/>
      <c r="F176" s="211"/>
      <c r="G176" s="211"/>
      <c r="H176" s="20"/>
      <c r="I176" s="218" t="s">
        <v>2674</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2668</v>
      </c>
      <c r="C179" s="221"/>
      <c r="D179" s="221"/>
      <c r="E179" s="171">
        <v>0.02</v>
      </c>
      <c r="F179" s="170">
        <v>0.02</v>
      </c>
      <c r="G179" s="165">
        <f>IF(F179&gt;0,SUM(E179+F179),"")</f>
        <v>0.04</v>
      </c>
      <c r="H179" s="5"/>
      <c r="I179" s="221" t="s">
        <v>2670</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0.04</v>
      </c>
      <c r="D185" s="91" t="s">
        <v>2628</v>
      </c>
      <c r="E185" s="94">
        <f>+(C185*SUM(K20:K35))</f>
        <v>144805184</v>
      </c>
      <c r="F185" s="92"/>
      <c r="G185" s="93"/>
      <c r="H185" s="88"/>
      <c r="I185" s="90" t="s">
        <v>2627</v>
      </c>
      <c r="J185" s="166">
        <f>+SUM(M179:M183)</f>
        <v>0.02</v>
      </c>
      <c r="K185" s="202" t="s">
        <v>2628</v>
      </c>
      <c r="L185" s="202"/>
      <c r="M185" s="94">
        <f>+J185*(SUM(K20:K35))</f>
        <v>72402592</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41752</v>
      </c>
      <c r="D193" s="5"/>
      <c r="E193" s="126">
        <v>781</v>
      </c>
      <c r="F193" s="5"/>
      <c r="G193" s="5"/>
      <c r="H193" s="147" t="s">
        <v>2720</v>
      </c>
      <c r="J193" s="5"/>
      <c r="K193" s="127">
        <v>39470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2658</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2721</v>
      </c>
      <c r="J211" s="27" t="s">
        <v>2622</v>
      </c>
      <c r="K211" s="148" t="s">
        <v>2724</v>
      </c>
      <c r="L211" s="21"/>
      <c r="M211" s="21"/>
      <c r="N211" s="21"/>
      <c r="O211" s="8"/>
    </row>
    <row r="212" spans="1:15" x14ac:dyDescent="0.25">
      <c r="A212" s="9"/>
      <c r="B212" s="27" t="s">
        <v>2619</v>
      </c>
      <c r="C212" s="147" t="s">
        <v>2720</v>
      </c>
      <c r="D212" s="21"/>
      <c r="G212" s="27" t="s">
        <v>2621</v>
      </c>
      <c r="H212" s="148" t="s">
        <v>2722</v>
      </c>
      <c r="J212" s="27" t="s">
        <v>2623</v>
      </c>
      <c r="K212" s="147" t="s">
        <v>2723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purl.org/dc/dcmitype/"/>
    <ds:schemaRef ds:uri="http://schemas.microsoft.com/office/infopath/2007/PartnerControls"/>
    <ds:schemaRef ds:uri="http://schemas.microsoft.com/office/2006/documentManagement/types"/>
    <ds:schemaRef ds:uri="http://purl.org/dc/terms/"/>
    <ds:schemaRef ds:uri="http://schemas.microsoft.com/office/2006/metadata/properties"/>
    <ds:schemaRef ds:uri="http://purl.org/dc/elements/1.1/"/>
    <ds:schemaRef ds:uri="http://schemas.openxmlformats.org/package/2006/metadata/core-properties"/>
    <ds:schemaRef ds:uri="a65d333d-5b59-4810-bc94-b80d9325abbc"/>
    <ds:schemaRef ds:uri="4fb10211-09fb-4e80-9f0b-184718d5d98c"/>
    <ds:schemaRef ds:uri="http://www.w3.org/XML/1998/namespac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fundacion prosperar</cp:lastModifiedBy>
  <cp:lastPrinted>2020-11-20T15:12:35Z</cp:lastPrinted>
  <dcterms:created xsi:type="dcterms:W3CDTF">2020-10-14T21:57:42Z</dcterms:created>
  <dcterms:modified xsi:type="dcterms:W3CDTF">2020-12-29T02:15:39Z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