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mc:AlternateContent xmlns:mc="http://schemas.openxmlformats.org/markup-compatibility/2006">
    <mc:Choice Requires="x15">
      <x15ac:absPath xmlns:x15ac="http://schemas.microsoft.com/office/spreadsheetml/2010/11/ac" url="C:\Users\exito\Desktop\INVITACIONES BOGO-BOLI\COMPLETOS BOGOTA\"/>
    </mc:Choice>
  </mc:AlternateContent>
  <xr:revisionPtr revIDLastSave="0" documentId="13_ncr:1_{187C6CE6-A766-43AF-AA2F-A882B9829B6D}" xr6:coauthVersionLast="45" xr6:coauthVersionMax="45" xr10:uidLastSave="{00000000-0000-0000-0000-000000000000}"/>
  <bookViews>
    <workbookView xWindow="9075" yWindow="2370" windowWidth="7500" windowHeight="600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<sst xmlns="http://schemas.openxmlformats.org/spreadsheetml/2006/main" count="3180" uniqueCount="2730">
  <si>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</si>
  <si>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</si>
  <si>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</si>
  <si>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</si>
  <si>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</si>
  <si>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</si>
  <si>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</si>
  <si>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</si>
  <si>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</si>
  <si>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</si>
  <si>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</si>
  <si>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</si>
  <si>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</si>
  <si>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</si>
  <si>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</si>
  <si>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</si>
  <si>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</si>
  <si>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</si>
  <si>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</si>
  <si>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</si>
  <si>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</si>
  <si>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</si>
  <si>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</si>
  <si>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</si>
  <si>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</si>
  <si>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</si>
  <si>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</si>
  <si>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</si>
  <si>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</si>
  <si>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</si>
  <si>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</si>
  <si>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</si>
  <si>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</si>
  <si>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</si>
  <si>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</si>
  <si>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</si>
  <si>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</si>
  <si>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</si>
  <si>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</si>
  <si>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</si>
  <si>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</si>
  <si>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</si>
  <si>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</si>
  <si>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</si>
  <si>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</si>
  <si>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</si>
  <si>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</si>
  <si>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</si>
  <si>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</si>
  <si>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</si>
  <si>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</si>
  <si>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</si>
  <si>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</si>
  <si>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</si>
  <si>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</si>
  <si>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</si>
  <si>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</si>
  <si>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</si>
  <si>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</si>
  <si>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</si>
  <si>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</si>
  <si>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</si>
  <si>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</si>
  <si>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</si>
  <si>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</si>
  <si>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</si>
  <si>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</si>
  <si>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</si>
  <si>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</si>
  <si>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</si>
  <si>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</si>
  <si>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</si>
  <si>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</si>
  <si>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</si>
  <si>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</si>
  <si>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</si>
  <si>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</si>
  <si>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</si>
  <si>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</si>
  <si>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</si>
  <si>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</si>
  <si>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</si>
  <si>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</si>
  <si>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</si>
  <si>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</si>
  <si>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</si>
  <si>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</si>
  <si>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</si>
  <si>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</si>
  <si>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</si>
  <si>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</si>
  <si>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</si>
  <si>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</si>
  <si>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</si>
  <si>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</si>
  <si>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</si>
  <si>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</si>
  <si>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</si>
  <si>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</si>
  <si>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</si>
  <si>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</si>
  <si>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</si>
  <si>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</si>
  <si>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</si>
  <si>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</si>
  <si>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</si>
  <si>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</si>
  <si>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</si>
  <si>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</si>
  <si>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</si>
  <si>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</si>
  <si>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</si>
  <si>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</si>
  <si>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</si>
  <si>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</si>
  <si>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</si>
  <si>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</si>
  <si>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</si>
  <si>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</si>
  <si>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</si>
  <si>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</si>
  <si>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</si>
  <si>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</si>
  <si>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</si>
  <si>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</si>
  <si>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</si>
  <si>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</si>
  <si>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</si>
  <si>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</si>
  <si>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</si>
  <si>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</si>
  <si>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</si>
  <si>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</si>
  <si>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</si>
  <si>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</si>
  <si>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</si>
  <si>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</si>
  <si>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</si>
  <si>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</si>
  <si>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</si>
  <si>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</si>
  <si>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</si>
  <si>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</si>
  <si>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</si>
  <si>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</si>
  <si>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</si>
  <si>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</si>
  <si>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</si>
  <si>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</si>
  <si>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</si>
  <si>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</si>
  <si>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</si>
  <si>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</si>
  <si>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</si>
  <si>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</si>
  <si>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</si>
  <si>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</si>
  <si>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</si>
  <si>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</si>
  <si>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</si>
  <si>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</si>
  <si>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</si>
  <si>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</si>
  <si>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</si>
  <si>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</si>
  <si>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</si>
  <si>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</si>
  <si>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</si>
  <si>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</si>
  <si>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</si>
  <si>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</si>
  <si>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</si>
  <si>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</si>
  <si>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</si>
  <si>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</si>
  <si>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</si>
  <si>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</si>
  <si>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</si>
  <si>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</si>
  <si>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</si>
  <si>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</si>
  <si>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</si>
  <si>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</si>
  <si>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</si>
  <si>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</si>
  <si>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</si>
  <si>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</si>
  <si>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</si>
  <si>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</si>
  <si>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</si>
  <si>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</si>
  <si>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</si>
  <si>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</si>
  <si>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</si>
  <si>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</si>
  <si>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</si>
  <si>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</si>
  <si>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</si>
  <si>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</si>
  <si>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</si>
  <si>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</si>
  <si>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</si>
  <si>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</si>
  <si>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</si>
  <si>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</si>
  <si>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</si>
  <si>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</si>
  <si>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</si>
  <si>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</si>
  <si>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</si>
  <si>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</si>
  <si>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</si>
  <si>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</si>
  <si>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</si>
  <si>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</si>
  <si>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</si>
  <si>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</si>
  <si>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</si>
  <si>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</si>
  <si>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</si>
  <si>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</si>
  <si>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</si>
  <si>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</si>
  <si>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</si>
  <si>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</si>
  <si>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</si>
  <si>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</si>
  <si>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</si>
  <si>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</si>
  <si>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</si>
  <si>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</si>
  <si>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</si>
  <si>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</si>
  <si>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</si>
  <si>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</si>
  <si>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</si>
  <si>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</si>
  <si>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</si>
  <si>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</si>
  <si>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</si>
  <si>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</si>
  <si>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</si>
  <si>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</si>
  <si>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</si>
  <si>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</si>
  <si>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</si>
  <si>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</si>
  <si>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</si>
  <si>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</si>
  <si>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</si>
  <si>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</si>
  <si>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</si>
  <si>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</si>
  <si>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</si>
  <si>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</si>
  <si>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</si>
  <si>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</si>
  <si>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</si>
  <si>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</si>
  <si>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</si>
  <si>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</si>
  <si>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</si>
  <si>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</si>
  <si>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</si>
  <si>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</si>
  <si>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</si>
  <si>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</si>
  <si>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</si>
  <si>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</si>
  <si>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</si>
  <si>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</si>
  <si>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</si>
  <si>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</si>
  <si>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</si>
  <si>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</si>
  <si>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</si>
  <si>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</si>
  <si>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</si>
  <si>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</si>
  <si>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</si>
  <si>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</si>
  <si>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</si>
  <si>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</si>
  <si>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</si>
  <si>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</si>
  <si>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</si>
  <si>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</si>
  <si>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</si>
  <si>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</si>
  <si>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</si>
  <si>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</si>
  <si>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</si>
  <si>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</si>
  <si>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</si>
  <si>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</si>
  <si>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</si>
  <si>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</si>
  <si>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</si>
  <si>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</si>
  <si>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</si>
  <si>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</si>
  <si>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</si>
  <si>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</si>
  <si>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</si>
  <si>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</si>
  <si>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</si>
  <si>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</si>
  <si>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</si>
  <si>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</si>
  <si>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</si>
  <si>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</si>
  <si>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</si>
  <si>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</si>
  <si>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</si>
  <si>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</si>
  <si>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</si>
  <si>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</si>
  <si>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</si>
  <si>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</si>
  <si>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</si>
  <si>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</si>
  <si>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</si>
  <si>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</si>
  <si>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</si>
  <si>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</si>
  <si>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</si>
  <si>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</si>
  <si>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</si>
  <si>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</si>
  <si>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</si>
  <si>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</si>
  <si>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</si>
  <si>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</si>
  <si>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</si>
  <si>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</si>
  <si>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</si>
  <si>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</si>
  <si>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</si>
  <si>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</si>
  <si>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</si>
  <si>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</si>
  <si>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</si>
  <si>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</si>
  <si>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</si>
  <si>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</si>
  <si>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</si>
  <si>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</si>
  <si>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</si>
  <si>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</si>
  <si>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</si>
  <si>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</si>
  <si>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</si>
  <si>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</si>
  <si>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</si>
  <si>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</si>
  <si>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</si>
  <si>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</si>
  <si>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</si>
  <si>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</si>
  <si>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</si>
  <si>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</si>
  <si>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</si>
  <si>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</si>
  <si>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</si>
  <si>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</si>
  <si>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</si>
  <si>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</si>
  <si>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</si>
  <si>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</si>
  <si>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</si>
  <si>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</si>
  <si>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</si>
  <si>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</si>
  <si>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</si>
  <si>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</si>
  <si>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</si>
  <si>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</si>
  <si>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</si>
  <si>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</si>
  <si>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</si>
  <si>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</si>
  <si>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</si>
  <si>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</si>
  <si>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</si>
  <si>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</si>
  <si>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</si>
  <si>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</si>
  <si>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</si>
  <si>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</si>
  <si>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</si>
  <si>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</si>
  <si>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</si>
  <si>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</si>
  <si>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</si>
  <si>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</si>
  <si>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</si>
  <si>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</si>
  <si>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</si>
  <si>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</si>
  <si>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</si>
  <si>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</si>
  <si>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</si>
  <si>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</si>
  <si>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</si>
  <si>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</si>
  <si>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</si>
  <si>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</si>
  <si>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</si>
  <si>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</si>
  <si>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</si>
  <si>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</si>
  <si>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</si>
  <si>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</si>
  <si>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</si>
  <si>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</si>
  <si>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</si>
  <si>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</si>
  <si>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</si>
  <si>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</si>
  <si>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</si>
  <si>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</si>
  <si>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</si>
  <si>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</si>
  <si>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</si>
  <si>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</si>
  <si>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</si>
  <si>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</si>
  <si>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</si>
  <si>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</si>
  <si>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</si>
  <si>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</si>
  <si>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</si>
  <si>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</si>
  <si>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</si>
  <si>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</si>
  <si>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</si>
  <si>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</si>
  <si>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</si>
  <si>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</si>
  <si>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</si>
  <si>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</si>
  <si>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</si>
  <si>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</si>
  <si>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</si>
  <si>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</si>
  <si>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</si>
  <si>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</si>
  <si>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</si>
  <si>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</si>
  <si>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</si>
  <si>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</si>
  <si>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</si>
  <si>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</si>
  <si>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</si>
  <si>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</si>
  <si>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</si>
  <si>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</si>
  <si>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</si>
  <si>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</si>
  <si>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</si>
  <si>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</si>
  <si>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</si>
  <si>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</si>
  <si>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</si>
  <si>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</si>
  <si>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</si>
  <si>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</si>
  <si>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</si>
  <si>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</si>
  <si>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</si>
  <si>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</si>
  <si>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</si>
  <si>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</si>
  <si>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</si>
  <si>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</si>
  <si>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</si>
  <si>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</si>
  <si>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</si>
  <si>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</si>
  <si>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</si>
  <si>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</si>
  <si>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</si>
  <si>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</si>
  <si>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</si>
  <si>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</si>
  <si>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</si>
  <si>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</si>
  <si>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</si>
  <si>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</si>
  <si>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</si>
  <si>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</si>
  <si>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</si>
  <si>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</si>
  <si>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</si>
  <si>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</si>
  <si>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</si>
  <si>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</si>
  <si>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</si>
  <si>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</si>
  <si>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</si>
  <si>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</si>
  <si>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</si>
  <si>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</si>
  <si>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</si>
  <si>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</si>
  <si>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</si>
  <si>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</si>
  <si>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</si>
  <si>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</si>
  <si>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</si>
  <si>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</si>
  <si>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</si>
  <si>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</si>
  <si>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</si>
  <si>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</si>
  <si>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</si>
  <si>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</si>
  <si>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</si>
  <si>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</si>
  <si>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</si>
  <si>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</si>
  <si>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</si>
  <si>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</si>
  <si>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</si>
  <si>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</si>
  <si>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</si>
  <si>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</si>
  <si>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</si>
  <si>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</si>
  <si>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</si>
  <si>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</si>
  <si>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</si>
  <si>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</si>
  <si>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</si>
  <si>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</si>
  <si>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</si>
  <si>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</si>
  <si>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</si>
  <si>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</si>
  <si>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</si>
  <si>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</si>
  <si>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</si>
  <si>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</si>
  <si>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</si>
  <si>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</si>
  <si>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</si>
  <si>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</si>
  <si>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</si>
  <si>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</si>
  <si>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</si>
  <si>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</si>
  <si>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</si>
  <si>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</si>
  <si>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</si>
  <si>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</si>
  <si>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</si>
  <si>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</si>
  <si>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</si>
  <si>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</si>
  <si>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</si>
  <si>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</si>
  <si>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</si>
  <si>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</si>
  <si>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</si>
  <si>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</si>
  <si>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</si>
  <si>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</si>
  <si>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</si>
  <si>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</si>
  <si>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</si>
  <si>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</si>
  <si>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</si>
  <si>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</si>
  <si>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</si>
  <si>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</si>
  <si>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</si>
  <si>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</si>
  <si>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</si>
  <si>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</si>
  <si>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</si>
  <si>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</si>
  <si>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</si>
  <si>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</si>
  <si>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</si>
  <si>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</si>
  <si>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</si>
  <si>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</si>
  <si>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</si>
  <si>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</si>
  <si>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</si>
  <si>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</si>
  <si>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</si>
  <si>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</si>
  <si>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</si>
  <si>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</si>
  <si>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</si>
  <si>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</si>
  <si>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</si>
  <si>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</si>
  <si>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</si>
  <si>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</si>
  <si>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</si>
  <si>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</si>
  <si>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</si>
  <si>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</si>
  <si>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</si>
  <si>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</si>
  <si>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</si>
  <si>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</si>
  <si>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</si>
  <si>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</si>
  <si>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</si>
  <si>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</si>
  <si>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</si>
  <si>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</si>
  <si>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</si>
  <si>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</si>
  <si>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</si>
  <si>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</si>
  <si>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</si>
  <si>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</si>
  <si>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</si>
  <si>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</si>
  <si>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</si>
  <si>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</si>
  <si>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</si>
  <si>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</si>
  <si>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</si>
  <si>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</si>
  <si>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</si>
  <si>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</si>
  <si>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</si>
  <si>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</si>
  <si>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</si>
  <si>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</si>
  <si>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</si>
  <si>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</si>
  <si>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</si>
  <si>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</si>
  <si>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</si>
  <si>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</si>
  <si>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</si>
  <si>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</si>
  <si>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</si>
  <si>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</si>
  <si>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</si>
  <si>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</si>
  <si>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</si>
  <si>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</si>
  <si>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</si>
  <si>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</si>
  <si>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</si>
  <si>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</si>
  <si>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</si>
  <si>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</si>
  <si>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</si>
  <si>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</si>
  <si>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</si>
  <si>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</si>
  <si>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</si>
  <si>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</si>
  <si>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</si>
  <si>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</si>
  <si>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</si>
  <si>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</si>
  <si>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</si>
  <si>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</si>
  <si>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</si>
  <si>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</si>
  <si>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</si>
  <si>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</si>
  <si>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</si>
  <si>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</si>
  <si>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</si>
  <si>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</si>
  <si>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</si>
  <si>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</si>
  <si>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</si>
  <si>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</si>
  <si>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</si>
  <si>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</si>
  <si>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</si>
  <si>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</si>
  <si>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</si>
  <si>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</si>
  <si>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</si>
  <si>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</si>
  <si>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</si>
  <si>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</si>
  <si>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</si>
  <si>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</si>
  <si>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</si>
  <si>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</si>
  <si>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</si>
  <si>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</si>
  <si>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</si>
  <si>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</si>
  <si>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</si>
  <si>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</si>
  <si>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</si>
  <si>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</si>
  <si>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</si>
  <si>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</si>
  <si>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</si>
  <si>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</si>
  <si>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</si>
  <si>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</si>
  <si>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</si>
  <si>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</si>
  <si>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</si>
  <si>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</si>
  <si>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</si>
  <si>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</si>
  <si>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</si>
  <si>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</si>
  <si>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</si>
  <si>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</si>
  <si>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</si>
  <si>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</si>
  <si>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</si>
  <si>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</si>
  <si>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</si>
  <si>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</si>
  <si>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</si>
  <si>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</si>
  <si>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</si>
  <si>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</si>
  <si>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</si>
  <si>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</si>
  <si>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</si>
  <si>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</si>
  <si>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</si>
  <si>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</si>
  <si>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</si>
  <si>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</si>
  <si>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</si>
  <si>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</si>
  <si>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</si>
  <si>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</si>
  <si>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</si>
  <si>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</si>
  <si>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</si>
  <si>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</si>
  <si>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</si>
  <si>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</si>
  <si>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</si>
  <si>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</si>
  <si>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</si>
  <si>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</si>
  <si>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</si>
  <si>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</si>
  <si>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</si>
  <si>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</si>
  <si>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</si>
  <si>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</si>
  <si>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</si>
  <si>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</si>
  <si>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</si>
  <si>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</si>
  <si>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</si>
  <si>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</si>
  <si>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</si>
  <si>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</si>
  <si>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</si>
  <si>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</si>
  <si>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</si>
  <si>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</si>
  <si>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</si>
  <si>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</si>
  <si>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</si>
  <si>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</si>
  <si>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</si>
  <si>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</si>
  <si>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</si>
  <si>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</si>
  <si>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</si>
  <si>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</si>
  <si>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</si>
  <si>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</si>
  <si>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</si>
  <si>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</si>
  <si>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</si>
  <si>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</si>
  <si>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</si>
  <si>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</si>
  <si>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</si>
  <si>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</si>
  <si>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</si>
  <si>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</si>
  <si>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</si>
  <si>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</si>
  <si>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</si>
  <si>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</si>
  <si>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</si>
  <si>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</si>
  <si>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</si>
  <si>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</si>
  <si>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</si>
  <si>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</si>
  <si>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</si>
  <si>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</si>
  <si>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</si>
  <si>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</si>
  <si>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</si>
  <si>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</si>
  <si>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</si>
  <si>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</si>
  <si>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</si>
  <si>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</si>
  <si>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</si>
  <si>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</si>
  <si>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</si>
  <si>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</si>
  <si>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</si>
  <si>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</si>
  <si>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</si>
  <si>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</si>
  <si>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</si>
  <si>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</si>
  <si>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</si>
  <si>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</si>
  <si>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</si>
  <si>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</si>
  <si>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</si>
  <si>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</si>
  <si>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</si>
  <si>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</si>
  <si>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</si>
  <si>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</si>
  <si>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</si>
  <si>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</si>
  <si>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</si>
  <si>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</si>
  <si>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</si>
  <si>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</si>
  <si>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</si>
  <si>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</si>
  <si>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</si>
  <si>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</si>
  <si>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</si>
  <si>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</si>
  <si>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</si>
  <si>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</si>
  <si>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</si>
  <si>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</si>
  <si>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</si>
  <si>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</si>
  <si>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</si>
  <si>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</si>
  <si>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</si>
  <si>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</si>
  <si>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</si>
  <si>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</si>
  <si>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</si>
  <si>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</si>
  <si>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</si>
  <si>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</si>
  <si>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</si>
  <si>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</si>
  <si>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</si>
  <si>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</si>
  <si>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</si>
  <si>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</si>
  <si>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</si>
  <si>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</si>
  <si>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</si>
  <si>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</si>
  <si>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</si>
  <si>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</si>
  <si>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</si>
  <si>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</si>
  <si>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</si>
  <si>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</si>
  <si>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</si>
  <si>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</si>
  <si>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</si>
  <si>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</si>
  <si>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</si>
  <si>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</si>
  <si>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</si>
  <si>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</si>
  <si>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</si>
  <si>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</si>
  <si>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</si>
  <si>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</si>
  <si>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</si>
  <si>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</si>
  <si>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</si>
  <si>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</si>
  <si>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</si>
  <si>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</si>
  <si>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</si>
  <si>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</si>
  <si>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</si>
  <si>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</si>
  <si>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</si>
  <si>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</si>
  <si>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</si>
  <si>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</si>
  <si>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</si>
  <si>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</si>
  <si>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</si>
  <si>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</si>
  <si>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</si>
  <si>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</si>
  <si>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</si>
  <si>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</si>
  <si>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</si>
  <si>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</si>
  <si>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</si>
  <si>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</si>
  <si>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</si>
  <si>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</si>
  <si>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</si>
  <si>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</si>
  <si>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</si>
  <si>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</si>
  <si>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</si>
  <si>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</si>
  <si>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</si>
  <si>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</si>
  <si>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</si>
  <si>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</si>
  <si>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</si>
  <si>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</si>
  <si>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</si>
  <si>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</si>
  <si>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</si>
  <si>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</si>
  <si>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</si>
  <si>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</si>
  <si>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</si>
  <si>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</si>
  <si>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</si>
  <si>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</si>
  <si>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</si>
  <si>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</si>
  <si>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</si>
  <si>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</si>
  <si>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</si>
  <si>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</si>
  <si>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</si>
  <si>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</si>
  <si>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</si>
  <si>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</si>
  <si>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</si>
  <si>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</si>
  <si>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</si>
  <si>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</si>
  <si>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</si>
  <si>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</si>
  <si>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</si>
  <si>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</si>
  <si>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</si>
  <si>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</si>
  <si>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</si>
  <si>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</si>
  <si>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</si>
  <si>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</si>
  <si>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</si>
  <si>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</si>
  <si>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</si>
  <si>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</si>
  <si>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</si>
  <si>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</si>
  <si>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</si>
  <si>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</si>
  <si>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</si>
  <si>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</si>
  <si>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</si>
  <si>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</si>
  <si>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</si>
  <si>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</si>
  <si>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</si>
  <si>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</si>
  <si>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</si>
  <si>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</si>
  <si>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</si>
  <si>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</si>
  <si>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</si>
  <si>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</si>
  <si>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</si>
  <si>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</si>
  <si>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</si>
  <si>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</si>
  <si>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</si>
  <si>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</si>
  <si>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</si>
  <si>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</si>
  <si>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</si>
  <si>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</si>
  <si>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</si>
  <si>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</si>
  <si>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</si>
  <si>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</si>
  <si>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</si>
  <si>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</si>
  <si>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</si>
  <si>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</si>
  <si>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</si>
  <si>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</si>
  <si>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</si>
  <si>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</si>
  <si>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</si>
  <si>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</si>
  <si>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</si>
  <si>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</si>
  <si>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</si>
  <si>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</si>
  <si>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</si>
  <si>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</si>
  <si>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</si>
  <si>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</si>
  <si>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</si>
  <si>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</si>
  <si>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</si>
  <si>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</si>
  <si>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</si>
  <si>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</si>
  <si>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</si>
  <si>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</si>
  <si>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</si>
  <si>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</si>
  <si>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</si>
  <si>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</si>
  <si>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</si>
  <si>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</si>
  <si>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</si>
  <si>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</si>
  <si>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</si>
  <si>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</si>
  <si>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</si>
  <si>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</si>
  <si>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</si>
  <si>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</si>
  <si>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</si>
  <si>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</si>
  <si>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</si>
  <si>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</si>
  <si>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</si>
  <si>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</si>
  <si>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</si>
  <si>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</si>
  <si>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</si>
  <si>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</si>
  <si>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</si>
  <si>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</si>
  <si>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</si>
  <si>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</si>
  <si>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</si>
  <si>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</si>
  <si>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</si>
  <si>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</si>
  <si>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</si>
  <si>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</si>
  <si>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</si>
  <si>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</si>
  <si>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</si>
  <si>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</si>
  <si>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</si>
  <si>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</si>
  <si>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</si>
  <si>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</si>
  <si>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</si>
  <si>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</si>
  <si>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</si>
  <si>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</si>
  <si>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</si>
  <si>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</si>
  <si>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</si>
  <si>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</si>
  <si>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</si>
  <si>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</si>
  <si>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</si>
  <si>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</si>
  <si>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</si>
  <si>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</si>
  <si>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</si>
  <si>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</si>
  <si>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</si>
  <si>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</si>
  <si>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</si>
  <si>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</si>
  <si>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</si>
  <si>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</si>
  <si>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</si>
  <si>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</si>
  <si>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</si>
  <si>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</si>
  <si>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</si>
  <si>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</si>
  <si>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</si>
  <si>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</si>
  <si>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</si>
  <si>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</si>
  <si>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</si>
  <si>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</si>
  <si>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</si>
  <si>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</si>
  <si>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</si>
  <si>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</si>
  <si>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</si>
  <si>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</si>
  <si>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</si>
  <si>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</si>
  <si>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</si>
  <si>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</si>
  <si>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</si>
  <si>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</si>
  <si>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</si>
  <si>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</si>
  <si>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</si>
  <si>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</si>
  <si>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</si>
  <si>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</si>
  <si>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</si>
  <si>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</si>
  <si>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</si>
  <si>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</si>
  <si>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</si>
  <si>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</si>
  <si>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</si>
  <si>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</si>
  <si>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</si>
  <si>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</si>
  <si>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</si>
  <si>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</si>
  <si>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</si>
  <si>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</si>
  <si>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</si>
  <si>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</si>
  <si>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</si>
  <si>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</si>
  <si>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</si>
  <si>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</si>
  <si>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</si>
  <si>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</si>
  <si>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</si>
  <si>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</si>
  <si>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</si>
  <si>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</si>
  <si>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</si>
  <si>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</si>
  <si>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</si>
  <si>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</si>
  <si>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</si>
  <si>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</si>
  <si>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</si>
  <si>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</si>
  <si>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</si>
  <si>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</si>
  <si>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</si>
  <si>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</si>
  <si>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</si>
  <si>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</si>
  <si>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</si>
  <si>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</si>
  <si>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</si>
  <si>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</si>
  <si>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</si>
  <si>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</si>
  <si>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</si>
  <si>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</si>
  <si>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</si>
  <si>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</si>
  <si>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</si>
  <si>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</si>
  <si>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</si>
  <si>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</si>
  <si>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</si>
  <si>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</si>
  <si>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</si>
  <si>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</si>
  <si>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</si>
  <si>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</si>
  <si>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</si>
  <si>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</si>
  <si>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</si>
  <si>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</si>
  <si>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</si>
  <si>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</si>
  <si>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</si>
  <si>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</si>
  <si>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</si>
  <si>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</si>
  <si>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</si>
  <si>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</si>
  <si>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</si>
  <si>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</si>
  <si>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</si>
  <si>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</si>
  <si>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</si>
  <si>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</si>
  <si>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</si>
  <si>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</si>
  <si>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</si>
  <si>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</si>
  <si>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</si>
  <si>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</si>
  <si>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</si>
  <si>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</si>
  <si>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</si>
  <si>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</si>
  <si>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</si>
  <si>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</si>
  <si>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</si>
  <si>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</si>
  <si>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</si>
  <si>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</si>
  <si>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</si>
  <si>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</si>
  <si>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</si>
  <si>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</si>
  <si>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</si>
  <si>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</si>
  <si>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</si>
  <si>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</si>
  <si>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</si>
  <si>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</si>
  <si>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</si>
  <si>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</si>
  <si>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</si>
  <si>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</si>
  <si>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</si>
  <si>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</si>
  <si>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</si>
  <si>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</si>
  <si>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</si>
  <si>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</si>
  <si>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</si>
  <si>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</si>
  <si>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</si>
  <si>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</si>
  <si>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</si>
  <si>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</si>
  <si>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</si>
  <si>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</si>
  <si>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</si>
  <si>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</si>
  <si>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</si>
  <si>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</si>
  <si>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</si>
  <si>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</si>
  <si>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</si>
  <si>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</si>
  <si>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</si>
  <si>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</si>
  <si>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</si>
  <si>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</si>
  <si>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</si>
  <si>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</si>
  <si>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</si>
  <si>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</si>
  <si>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</si>
  <si>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</si>
  <si>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</si>
  <si>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</si>
  <si>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</si>
  <si>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</si>
  <si>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</si>
  <si>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</si>
  <si>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</si>
  <si>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</si>
  <si>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</si>
  <si>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</si>
  <si>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</si>
  <si>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</si>
  <si>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</si>
  <si>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</si>
  <si>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</si>
  <si>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</si>
  <si>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</si>
  <si>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</si>
  <si>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</si>
  <si>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</si>
  <si>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</si>
  <si>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</si>
  <si>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</si>
  <si>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</si>
  <si>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</si>
  <si>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</si>
  <si>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</si>
  <si>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</si>
  <si>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</si>
  <si>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</si>
  <si>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</si>
  <si>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</si>
  <si>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</si>
  <si>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</si>
  <si>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</si>
  <si>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</si>
  <si>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</si>
  <si>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</si>
  <si>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</si>
  <si>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</si>
  <si>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</si>
  <si>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</si>
  <si>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</si>
  <si>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</si>
  <si>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</si>
  <si>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</si>
  <si>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</si>
  <si>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</si>
  <si>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</si>
  <si>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</si>
  <si>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</si>
  <si>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</si>
  <si>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</si>
  <si>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</si>
  <si>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</si>
  <si>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</si>
  <si>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</si>
  <si>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</si>
  <si>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</si>
  <si>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</si>
  <si>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</si>
  <si>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</si>
  <si>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</si>
  <si>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</si>
  <si>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</si>
  <si>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</si>
  <si>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</si>
  <si>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</si>
  <si>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</si>
  <si>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</si>
  <si>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</si>
  <si>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</si>
  <si>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</si>
  <si>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</si>
  <si>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</si>
  <si>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</si>
  <si>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</si>
  <si>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</si>
  <si>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</si>
  <si>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</si>
  <si>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</si>
  <si>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</si>
  <si>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</si>
  <si>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</si>
  <si>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</si>
  <si>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</si>
  <si>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</si>
  <si>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</si>
  <si>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</si>
  <si>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</si>
  <si>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</si>
  <si>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</si>
  <si>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</si>
  <si>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</si>
  <si>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</si>
  <si>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</si>
  <si>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</si>
  <si>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</si>
  <si>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</si>
  <si>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</si>
  <si>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</si>
  <si>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</si>
  <si>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</si>
  <si>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</si>
  <si>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</si>
  <si>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</si>
  <si>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</si>
  <si>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</si>
  <si>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</si>
  <si>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</si>
  <si>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</si>
  <si>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</si>
  <si>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</si>
  <si>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</si>
  <si>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</si>
  <si>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</si>
  <si>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</si>
  <si>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</si>
  <si>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</si>
  <si>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</si>
  <si>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</si>
  <si>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</si>
  <si>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</si>
  <si>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</si>
  <si>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</si>
  <si>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</si>
  <si>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</si>
  <si>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</si>
  <si>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</si>
  <si>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</si>
  <si>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</si>
  <si>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</si>
  <si>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</si>
  <si>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</si>
  <si>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</si>
  <si>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</si>
  <si>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</si>
  <si>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</si>
  <si>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</si>
  <si>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</si>
  <si>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</si>
  <si>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</si>
  <si>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</si>
  <si>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</si>
  <si>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</si>
  <si>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</si>
  <si>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</si>
  <si>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</si>
  <si>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</si>
  <si>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</si>
  <si>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</si>
  <si>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</si>
  <si>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</si>
  <si>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</si>
  <si>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</si>
  <si>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</si>
  <si>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</si>
  <si>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</si>
  <si>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</si>
  <si>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</si>
  <si>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</si>
  <si>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</si>
  <si>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</si>
  <si>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</si>
  <si>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</si>
  <si>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</si>
  <si>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</si>
  <si>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</si>
  <si>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</si>
  <si>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</si>
  <si>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</si>
  <si>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</si>
  <si>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</si>
  <si>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</si>
  <si>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</si>
  <si>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</si>
  <si>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</si>
  <si>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</si>
  <si>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</si>
  <si>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</si>
  <si>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</si>
  <si>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</si>
  <si>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</si>
  <si>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</si>
  <si>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</si>
  <si>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</si>
  <si>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</si>
  <si>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</si>
  <si>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</si>
  <si>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</si>
  <si>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</si>
  <si>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</si>
  <si>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</si>
  <si>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</si>
  <si>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</si>
  <si>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</si>
  <si>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</si>
  <si>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</si>
  <si>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</si>
  <si>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</si>
  <si>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</si>
  <si>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</si>
  <si>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</si>
  <si>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</si>
  <si>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</si>
  <si>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</si>
  <si>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</si>
  <si>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</si>
  <si>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</si>
  <si>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</si>
  <si>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</si>
  <si>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</si>
  <si>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</si>
  <si>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</si>
  <si>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</si>
  <si>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</si>
  <si>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</si>
  <si>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</si>
  <si>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</si>
  <si>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</si>
  <si>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</si>
  <si>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</si>
  <si>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</si>
  <si>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</si>
  <si>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</si>
  <si>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</si>
  <si>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</si>
  <si>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</si>
  <si>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</si>
  <si>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</si>
  <si>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</si>
  <si>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</si>
  <si>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</si>
  <si>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</si>
  <si>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</si>
  <si>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</si>
  <si>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</si>
  <si>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</si>
  <si>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</si>
  <si>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</si>
  <si>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</si>
  <si>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</si>
  <si>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</si>
  <si>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</si>
  <si>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</si>
  <si>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</si>
  <si>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</si>
  <si>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</si>
  <si>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</si>
  <si>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</si>
  <si>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</si>
  <si>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</si>
  <si>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</si>
  <si>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</si>
  <si>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</si>
  <si>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</si>
  <si>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</si>
  <si>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</si>
  <si>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</si>
  <si>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</si>
  <si>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</si>
  <si>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</si>
  <si>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</si>
  <si>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</si>
  <si>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</si>
  <si>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</si>
  <si>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</si>
  <si>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</si>
  <si>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</si>
  <si>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</si>
  <si>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</si>
  <si>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</si>
  <si>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</si>
  <si>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</si>
  <si>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</si>
  <si>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</si>
  <si>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</si>
  <si>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</si>
  <si>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</si>
  <si>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</si>
  <si>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</si>
  <si>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</si>
  <si>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</si>
  <si>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</si>
  <si>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</si>
  <si>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</si>
  <si>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</si>
  <si>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</si>
  <si>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</si>
  <si>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</si>
  <si>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</si>
  <si>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</si>
  <si>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</si>
  <si>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</si>
  <si>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</si>
  <si>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</si>
  <si>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</si>
  <si>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</si>
  <si>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</si>
  <si>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</si>
  <si>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</si>
  <si>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</si>
  <si>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</si>
  <si>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</si>
  <si>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</si>
  <si>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</si>
  <si>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</si>
  <si>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</si>
  <si>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</si>
  <si>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</si>
  <si>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</si>
  <si>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</si>
  <si>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</si>
  <si>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</si>
  <si>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</si>
  <si>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</si>
  <si>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</si>
  <si>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</si>
  <si>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</si>
  <si>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</si>
  <si>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</si>
  <si>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</si>
  <si>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</si>
  <si>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</si>
  <si>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</si>
  <si>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</si>
  <si>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</si>
  <si>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</si>
  <si>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</si>
  <si>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</si>
  <si>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</si>
  <si>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</si>
  <si>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</si>
  <si>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</si>
  <si>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</si>
  <si>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</si>
  <si>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</si>
  <si>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</si>
  <si>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</si>
  <si>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</si>
  <si>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</si>
  <si>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</si>
  <si>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</si>
  <si>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</si>
  <si>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</si>
  <si>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</si>
  <si>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</si>
  <si>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</si>
  <si>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</si>
  <si>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</si>
  <si>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</si>
  <si>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</si>
  <si>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</si>
  <si>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</si>
  <si>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</si>
  <si>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</si>
  <si>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</si>
  <si>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</si>
  <si>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</si>
  <si>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</si>
  <si>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</si>
  <si>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</si>
  <si>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</si>
  <si>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</si>
  <si>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</si>
  <si>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</si>
  <si>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</si>
  <si>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</si>
  <si>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</si>
  <si>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</si>
  <si>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</si>
  <si>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</si>
  <si>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</si>
  <si>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</si>
  <si>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</si>
  <si>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</si>
  <si>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</si>
  <si>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</si>
  <si>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</si>
  <si>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</si>
  <si>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</si>
  <si>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</si>
  <si>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</si>
  <si>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</si>
  <si>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</si>
  <si>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</si>
  <si>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</si>
  <si>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</si>
  <si>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</si>
  <si>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</si>
  <si>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</si>
  <si>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</si>
  <si>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</si>
  <si>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</si>
  <si>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</si>
  <si>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</si>
  <si>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</si>
  <si>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</si>
  <si>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</si>
  <si>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</si>
  <si>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</si>
  <si>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</si>
  <si>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</si>
  <si>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</si>
  <si>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</si>
  <si>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</si>
  <si>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</si>
  <si>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</si>
  <si>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</si>
  <si>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</si>
  <si>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</si>
  <si>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</si>
  <si>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</si>
  <si>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</si>
  <si>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</si>
  <si>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</si>
  <si>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</si>
  <si>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</si>
  <si>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</si>
  <si>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</si>
  <si>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</si>
  <si>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</si>
  <si>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</si>
  <si>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</si>
  <si>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</si>
  <si>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</si>
  <si>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</si>
  <si>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</si>
  <si>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</si>
  <si>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</si>
  <si>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</si>
  <si>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</si>
  <si>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</si>
  <si>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</si>
  <si>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</si>
  <si>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</si>
  <si>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</si>
  <si>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</si>
  <si>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</si>
  <si>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</si>
  <si>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</si>
  <si>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</si>
  <si>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</si>
  <si>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</si>
  <si>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</si>
  <si>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</si>
  <si>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</si>
  <si>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</si>
  <si>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</si>
  <si>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</si>
  <si>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</si>
  <si>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</si>
  <si>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</si>
  <si>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</si>
  <si>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</si>
  <si>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</si>
  <si>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</si>
  <si>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</si>
  <si>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</si>
  <si>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</si>
  <si>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</si>
  <si>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</si>
  <si>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</si>
  <si>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</si>
  <si>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</si>
  <si>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</si>
  <si>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</si>
  <si>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</si>
  <si>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</si>
  <si>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</si>
  <si>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</si>
  <si>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</si>
  <si>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</si>
  <si>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</si>
  <si>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</si>
  <si>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</si>
  <si>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</si>
  <si>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</si>
  <si>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</si>
  <si>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</si>
  <si>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</si>
  <si>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</si>
  <si>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</si>
  <si>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</si>
  <si>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</si>
  <si>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</si>
  <si>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</si>
  <si>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</si>
  <si>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</si>
  <si>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</si>
  <si>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</si>
  <si>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</si>
  <si>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</si>
  <si>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</si>
  <si>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</si>
  <si>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</si>
  <si>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</si>
  <si>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</si>
  <si>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</si>
  <si>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</si>
  <si>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</si>
  <si>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</si>
  <si>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</si>
  <si>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</si>
  <si>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</si>
  <si>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</si>
  <si>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</si>
  <si>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</si>
  <si>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</si>
  <si>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</si>
  <si>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</si>
  <si>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</si>
  <si>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</si>
  <si>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</si>
  <si>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</si>
  <si>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</si>
  <si>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</si>
  <si>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</si>
  <si>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</si>
  <si>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</si>
  <si>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</si>
  <si>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</si>
  <si>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</si>
  <si>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</si>
  <si>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</si>
  <si>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</si>
  <si>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</si>
  <si>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</si>
  <si>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</si>
  <si>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</si>
  <si>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</si>
  <si>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</si>
  <si>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</si>
  <si>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</si>
  <si>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</si>
  <si>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</si>
  <si>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</si>
  <si>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</si>
  <si>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</si>
  <si>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</si>
  <si>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</si>
  <si>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</si>
  <si>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</si>
  <si>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</si>
  <si>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</si>
  <si>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</si>
  <si>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</si>
  <si>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</si>
  <si>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</si>
  <si>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</si>
  <si>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</si>
  <si>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</si>
  <si>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</si>
  <si>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</si>
  <si>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</si>
  <si>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</si>
  <si>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</si>
  <si>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</si>
  <si>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</si>
  <si>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</si>
  <si>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</si>
  <si>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</si>
  <si>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</si>
  <si>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</si>
  <si>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</si>
  <si>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</si>
  <si>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</si>
  <si>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</si>
  <si>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</si>
  <si>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</si>
  <si>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</si>
  <si>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</si>
  <si>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</si>
  <si>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</si>
  <si>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</si>
  <si>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</si>
  <si>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</si>
  <si>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</si>
  <si>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</si>
  <si>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</si>
  <si>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</si>
  <si>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</si>
  <si>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</si>
  <si>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</si>
  <si>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</si>
  <si>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</si>
  <si>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</si>
  <si>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</si>
  <si>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</si>
  <si>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</si>
  <si>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</si>
  <si>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</si>
  <si>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</si>
  <si>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</si>
  <si>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</si>
  <si>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</si>
  <si>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</si>
  <si>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</si>
  <si>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</si>
  <si>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</si>
  <si>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</si>
  <si>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</si>
  <si>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</si>
  <si>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</si>
  <si>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</si>
  <si>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</si>
  <si>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</si>
  <si>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</si>
  <si>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</si>
  <si>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</si>
  <si>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</si>
  <si>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</si>
  <si>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</si>
  <si>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</si>
  <si>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</si>
  <si>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</si>
  <si>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</si>
  <si>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</si>
  <si>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</si>
  <si>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</si>
  <si>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</si>
  <si>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</si>
  <si>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</si>
  <si>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</si>
  <si>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</si>
  <si>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</si>
  <si>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</si>
  <si>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</si>
  <si>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</si>
  <si>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</si>
  <si>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</si>
  <si>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</si>
  <si>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</si>
  <si>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</si>
  <si>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</si>
  <si>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</si>
  <si>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</si>
  <si>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</si>
  <si>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</si>
  <si>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</si>
  <si>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</si>
  <si>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</si>
  <si>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</si>
  <si>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</si>
  <si>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</si>
  <si>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</si>
  <si>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</si>
  <si>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</si>
  <si>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</si>
  <si>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</si>
  <si>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</si>
  <si>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</si>
  <si>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</si>
  <si>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</si>
  <si>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</si>
  <si>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</si>
  <si>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</si>
  <si>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</si>
  <si>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</si>
  <si>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</si>
  <si>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</si>
  <si>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</si>
  <si>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</si>
  <si>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</si>
  <si>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</si>
  <si>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</si>
  <si>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</si>
  <si>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</si>
  <si>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</si>
  <si>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</si>
  <si>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</si>
  <si>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</si>
  <si>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</si>
  <si>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</si>
  <si>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</si>
  <si>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</si>
  <si>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</si>
  <si>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</si>
  <si>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</si>
  <si>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</si>
  <si>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</si>
  <si>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</si>
  <si>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</si>
  <si>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</si>
  <si>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</si>
  <si>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</si>
  <si>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</si>
  <si>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</si>
  <si>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</si>
  <si>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</si>
  <si>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</si>
  <si>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</si>
  <si>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</si>
  <si>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</si>
  <si>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</si>
  <si>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</si>
  <si>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</si>
  <si>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</si>
  <si>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</si>
  <si>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</si>
  <si>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</si>
  <si>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</si>
  <si>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</si>
  <si>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</si>
  <si>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</si>
  <si>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</si>
  <si>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</si>
  <si>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</si>
  <si>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</si>
  <si>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</si>
  <si>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</si>
  <si>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</si>
  <si>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</si>
  <si>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</si>
  <si>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</si>
  <si>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</si>
  <si>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</si>
  <si>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</si>
  <si>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</si>
  <si>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</si>
  <si>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</si>
  <si>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</si>
  <si>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</si>
  <si>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</si>
  <si>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</si>
  <si>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</si>
  <si>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</si>
  <si>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</si>
  <si>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</si>
  <si>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</si>
  <si>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</si>
  <si>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</si>
  <si>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</si>
  <si>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</si>
  <si>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</si>
  <si>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</si>
  <si>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</si>
  <si>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</si>
  <si>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</si>
  <si>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</si>
  <si>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</si>
  <si>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</si>
  <si>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</si>
  <si>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</si>
  <si>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</si>
  <si>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</si>
  <si>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</si>
  <si>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</si>
  <si>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</si>
  <si>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</si>
  <si>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</si>
  <si>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</si>
  <si>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</si>
  <si>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</si>
  <si>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</si>
  <si>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</si>
  <si>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</si>
  <si>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</si>
  <si>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</si>
  <si>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</si>
  <si>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</si>
  <si>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</si>
  <si>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</si>
  <si>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</si>
  <si>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</si>
  <si>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</si>
  <si>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</si>
  <si>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</si>
  <si>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</si>
  <si>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</si>
  <si>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</si>
  <si>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</si>
  <si>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</si>
  <si>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</si>
  <si>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</si>
  <si>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</si>
  <si>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</si>
  <si>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</si>
  <si>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</si>
  <si>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</si>
  <si>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</si>
  <si>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</si>
  <si>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</si>
  <si>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</si>
  <si>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</si>
  <si>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</si>
  <si>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</si>
  <si>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</si>
  <si>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</si>
  <si>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</si>
  <si>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</si>
  <si>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</si>
  <si>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</si>
  <si>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</si>
  <si>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</si>
  <si>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</si>
  <si>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</si>
  <si>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</si>
  <si>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</si>
  <si>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</si>
  <si>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</si>
  <si>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</si>
  <si>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</si>
  <si>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</si>
  <si>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</si>
  <si>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</si>
  <si>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</si>
  <si>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</si>
  <si>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</si>
  <si>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</si>
  <si>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</si>
  <si>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</si>
  <si>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</si>
  <si>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</si>
  <si>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</si>
  <si>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</si>
  <si>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</si>
  <si>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</si>
  <si>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</si>
  <si>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</si>
  <si>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</si>
  <si>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</si>
  <si>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</si>
  <si>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</si>
  <si>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</si>
  <si>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</si>
  <si>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</si>
  <si>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</si>
  <si>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</si>
  <si>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</si>
  <si>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</si>
  <si>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</si>
  <si>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</si>
  <si>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</si>
  <si>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</si>
  <si>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</si>
  <si>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</si>
  <si>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</si>
  <si>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</si>
  <si>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</si>
  <si>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</si>
  <si>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</si>
  <si>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</si>
  <si>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</si>
  <si>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</si>
  <si>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</si>
  <si>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</si>
  <si>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</si>
  <si>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</si>
  <si>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</si>
  <si>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</si>
  <si>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</si>
  <si>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</si>
  <si>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</si>
  <si>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</si>
  <si>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</si>
  <si>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</si>
  <si>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</si>
  <si>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</si>
  <si>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</si>
  <si>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</si>
  <si>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</si>
  <si>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</si>
  <si>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</si>
  <si>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</si>
  <si>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</si>
  <si>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</si>
  <si>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</si>
  <si>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</si>
  <si>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</si>
  <si>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</si>
  <si>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</si>
  <si>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</si>
  <si>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</si>
  <si>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</si>
  <si>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</si>
  <si>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</si>
  <si>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</si>
  <si>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</si>
  <si>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</si>
  <si>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</si>
  <si>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</si>
  <si>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</si>
  <si>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</si>
  <si>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</si>
  <si>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</si>
  <si>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</si>
  <si>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</si>
  <si>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</si>
  <si>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</si>
  <si>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</si>
  <si>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</si>
  <si>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</si>
  <si>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</si>
  <si>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</si>
  <si>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</si>
  <si>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</si>
  <si>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</si>
  <si>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</si>
  <si>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</si>
  <si>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</si>
  <si>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</si>
  <si>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</si>
  <si>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</si>
  <si>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</si>
  <si>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</si>
  <si>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</si>
  <si>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</si>
  <si>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</si>
  <si>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</si>
  <si>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</si>
  <si>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</si>
  <si>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</si>
  <si>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</si>
  <si>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</si>
  <si>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</si>
  <si>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</si>
  <si>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</si>
  <si>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</si>
  <si>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</si>
  <si>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</si>
  <si>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</si>
  <si>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</si>
  <si>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</si>
  <si>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</si>
  <si>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</si>
  <si>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</si>
  <si>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</si>
  <si>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</si>
  <si>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</si>
  <si>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</si>
  <si>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</si>
  <si>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</si>
  <si>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</si>
  <si>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</si>
  <si>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</si>
  <si>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</si>
  <si>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</si>
  <si>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</si>
  <si>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</si>
  <si>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</si>
  <si>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</si>
  <si>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</si>
  <si>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</si>
  <si>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</si>
  <si>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</si>
  <si>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</si>
  <si>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</si>
  <si>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</si>
  <si>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</si>
  <si>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</si>
  <si>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</si>
  <si>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</si>
  <si>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</si>
  <si>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</si>
  <si>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</si>
  <si>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</si>
  <si>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</si>
  <si>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</si>
  <si>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</si>
  <si>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</si>
  <si>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</si>
  <si>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</si>
  <si>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</si>
  <si>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</si>
  <si>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</si>
  <si>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</si>
  <si>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</si>
  <si>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</si>
  <si>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</si>
  <si>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</si>
  <si>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</si>
  <si>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</si>
  <si>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</si>
  <si>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</si>
  <si>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</si>
  <si>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</si>
  <si>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</si>
  <si>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</si>
  <si>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</si>
  <si>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</si>
  <si>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</si>
  <si>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</si>
  <si>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</si>
  <si>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</si>
  <si>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</si>
  <si>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</si>
  <si>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</si>
  <si>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</si>
  <si>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</si>
  <si>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</si>
  <si>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</si>
  <si>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</si>
  <si>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</si>
  <si>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</si>
  <si>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</si>
  <si>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</si>
  <si>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</si>
  <si>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</si>
  <si>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</si>
  <si>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</si>
  <si>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</si>
  <si>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</si>
  <si>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</si>
  <si>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</si>
  <si>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</si>
  <si>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</si>
  <si>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</si>
  <si>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</si>
  <si>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</si>
  <si>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</si>
  <si>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</si>
  <si>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</si>
  <si>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</si>
  <si>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</si>
  <si>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</si>
  <si>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</si>
  <si>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</si>
  <si>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</si>
  <si>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</si>
  <si>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</si>
  <si>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</si>
  <si>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</si>
  <si>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</si>
  <si>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</si>
  <si>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</si>
  <si>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</si>
  <si>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</si>
  <si>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</si>
  <si>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</si>
  <si>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</si>
  <si>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</si>
  <si>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</si>
  <si>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</si>
  <si>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</si>
  <si>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</si>
  <si>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</si>
  <si>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</si>
  <si>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</si>
  <si>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</si>
  <si>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</si>
  <si>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</si>
  <si>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</si>
  <si>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</si>
  <si>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</si>
  <si>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</si>
  <si>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</si>
  <si>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</si>
  <si>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</si>
  <si>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</si>
  <si>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</si>
  <si>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</si>
  <si>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</si>
  <si>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</si>
  <si>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</si>
  <si>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</si>
  <si>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</si>
  <si>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</si>
  <si>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</si>
  <si>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</si>
  <si>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</si>
  <si>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</si>
  <si>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</si>
  <si>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</si>
  <si>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</si>
  <si>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</si>
  <si>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</si>
  <si>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</si>
  <si>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</si>
  <si>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</si>
  <si>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</si>
  <si>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</si>
  <si>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</si>
  <si>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</si>
  <si>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</si>
  <si>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</si>
  <si>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</si>
  <si>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</si>
  <si>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</si>
  <si>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</si>
  <si>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</si>
  <si>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</si>
  <si>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</si>
  <si>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</si>
  <si>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</si>
  <si>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</si>
  <si>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</si>
  <si>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</si>
  <si>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</si>
  <si>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</si>
  <si>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</si>
  <si>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</si>
  <si>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</si>
  <si>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</si>
  <si>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</si>
  <si>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</si>
  <si>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</si>
  <si>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</si>
  <si>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</si>
  <si>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</si>
  <si>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</si>
  <si>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</si>
  <si>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</si>
  <si>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</si>
  <si>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</si>
  <si>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</si>
  <si>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</si>
  <si>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</si>
  <si>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</si>
  <si>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</si>
  <si>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</si>
  <si>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</si>
  <si>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</si>
  <si>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</si>
  <si>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</si>
  <si>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</si>
  <si>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</si>
  <si>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</si>
  <si>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</si>
  <si>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</si>
  <si>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</si>
  <si>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</si>
  <si>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</si>
  <si>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</si>
  <si>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</si>
  <si>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</si>
  <si>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</si>
  <si>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</si>
  <si>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</si>
  <si>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</si>
  <si>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</si>
  <si>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</si>
  <si>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</si>
  <si>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</si>
  <si>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</si>
  <si>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</si>
  <si>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</si>
  <si>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</si>
  <si>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</si>
  <si>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</si>
  <si>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</si>
  <si>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</si>
  <si>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</si>
  <si>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</si>
  <si>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</si>
  <si>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</si>
  <si>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</si>
  <si>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</si>
  <si>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</si>
  <si>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</si>
  <si>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</si>
  <si>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</si>
  <si>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</si>
  <si>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</si>
  <si>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</si>
  <si>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</si>
  <si>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</si>
  <si>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</si>
  <si>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</si>
  <si>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</si>
  <si>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</si>
  <si>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</si>
  <si>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</si>
  <si>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</si>
  <si>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</si>
  <si>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</si>
  <si>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</si>
  <si>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</si>
  <si>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</si>
  <si>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</si>
  <si>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</si>
  <si>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</si>
  <si>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</si>
  <si>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</si>
  <si>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</si>
  <si>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</si>
  <si>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</si>
  <si>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</si>
  <si>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</si>
  <si>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</si>
  <si>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</si>
  <si>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</si>
  <si>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</si>
  <si>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</si>
  <si>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</si>
  <si>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</si>
  <si>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</si>
  <si>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</si>
  <si>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</si>
  <si>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</si>
  <si>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</si>
  <si>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</si>
  <si>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</si>
  <si>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</si>
  <si>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</si>
  <si>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</si>
  <si>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</si>
  <si>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</si>
  <si>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</si>
  <si>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</si>
  <si>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</si>
  <si>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</si>
  <si>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</si>
  <si>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</si>
  <si>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</si>
  <si>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</si>
  <si>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</si>
  <si>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</si>
  <si>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</si>
  <si>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</si>
  <si>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</si>
  <si>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</si>
  <si>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</si>
  <si>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</si>
  <si>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</si>
  <si>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</si>
  <si>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</si>
  <si>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</si>
  <si>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</si>
  <si>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</si>
  <si>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</si>
  <si>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</si>
  <si>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</si>
  <si>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</si>
  <si>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</si>
  <si>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</si>
  <si>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</si>
  <si>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</si>
  <si>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</si>
  <si>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</si>
  <si>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</si>
  <si>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</si>
  <si>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</si>
  <si>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</si>
  <si>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</si>
  <si>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</si>
  <si>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</si>
  <si>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</si>
  <si>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</si>
  <si>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</si>
  <si>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</si>
  <si>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</si>
  <si>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</si>
  <si>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</si>
  <si>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</si>
  <si>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</si>
  <si>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</si>
  <si>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</si>
  <si>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</si>
  <si>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</si>
  <si>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</si>
  <si>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</si>
  <si>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</si>
  <si>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</si>
  <si>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</si>
  <si>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</si>
  <si>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</si>
  <si>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</si>
  <si>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</si>
  <si>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</si>
  <si>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</si>
  <si>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</si>
  <si>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</si>
  <si>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</si>
  <si>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</si>
  <si>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</si>
  <si>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</si>
  <si>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</si>
  <si>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</si>
  <si>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</si>
  <si>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</si>
  <si>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</si>
  <si>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</si>
  <si>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</si>
  <si>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</si>
  <si>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</si>
  <si>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</si>
  <si>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</si>
  <si>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</si>
  <si>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</si>
  <si>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</si>
  <si>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</si>
  <si>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</si>
  <si>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</si>
  <si>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</si>
  <si>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</si>
  <si>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</si>
  <si>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</si>
  <si>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</si>
  <si>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</si>
  <si>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</si>
  <si>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</si>
  <si>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</si>
  <si>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</si>
  <si>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</si>
  <si>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</si>
  <si>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</si>
  <si>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</si>
  <si>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</si>
  <si>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</si>
  <si>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</si>
  <si>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</si>
  <si>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</si>
  <si>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</si>
  <si>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</si>
  <si>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</si>
  <si>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</si>
  <si>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</si>
  <si>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</si>
  <si>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</si>
  <si>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</si>
  <si>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</si>
  <si>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</si>
  <si>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</si>
  <si>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</si>
  <si>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</si>
  <si>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</si>
  <si>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</si>
  <si>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</si>
  <si>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</si>
  <si>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</si>
  <si>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</si>
  <si>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</si>
  <si>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</si>
  <si>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</si>
  <si>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</si>
  <si>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</si>
  <si>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</si>
  <si>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</si>
  <si>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</si>
  <si>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</si>
  <si>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</si>
  <si>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</si>
  <si>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</si>
  <si>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</si>
  <si>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</si>
  <si>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</si>
  <si>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</si>
  <si>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</si>
  <si>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</si>
  <si>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</si>
  <si>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</si>
  <si>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</si>
  <si>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</si>
  <si>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</si>
  <si>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</si>
  <si>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</si>
  <si>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</si>
  <si>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</si>
  <si>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</si>
  <si>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</si>
  <si>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</si>
  <si>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</si>
  <si>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</si>
  <si>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</si>
  <si>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</si>
  <si>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</si>
  <si>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</si>
  <si>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</si>
  <si>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</si>
  <si>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</si>
  <si>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</si>
  <si>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</si>
  <si>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</si>
  <si>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</si>
  <si>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</si>
  <si>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</si>
  <si>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</si>
  <si>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</si>
  <si>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</si>
  <si>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</si>
  <si>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</si>
  <si>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</si>
  <si>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</si>
  <si>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</si>
  <si>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</si>
  <si>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</si>
  <si>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</si>
  <si>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</si>
  <si>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</si>
  <si>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</si>
  <si>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</si>
  <si>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</si>
  <si>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</si>
  <si>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</si>
  <si>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</si>
  <si>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</si>
  <si>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</si>
  <si>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</si>
  <si>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</si>
  <si>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</si>
  <si>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</si>
  <si>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</si>
  <si>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</si>
  <si>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</si>
  <si>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</si>
  <si>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</si>
  <si>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</si>
  <si>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</si>
  <si>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</si>
  <si>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</si>
  <si>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</si>
  <si>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</si>
  <si>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</si>
  <si>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</si>
  <si>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</si>
  <si>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</si>
  <si>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</si>
  <si>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</si>
  <si>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</si>
  <si>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</si>
  <si>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</si>
  <si>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</si>
  <si>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</si>
  <si>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</si>
  <si>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</si>
  <si>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</si>
  <si>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</si>
  <si>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</si>
  <si>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</si>
  <si>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</si>
  <si>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</si>
  <si>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</si>
  <si>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</si>
  <si>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</si>
  <si>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</si>
  <si>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</si>
  <si>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</si>
  <si>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</si>
  <si>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</si>
  <si>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Contrato No. 279-2007</t>
  </si>
  <si>
    <t>MEN: MINISTERIO DE EDUCACION NACIONAL</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</si>
  <si>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</si>
  <si>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</si>
  <si>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Fundacion dividiendo por colombia</t>
  </si>
  <si>
    <t>Visión Mundial Colombia el buen trato</t>
  </si>
  <si>
    <t>Contrato prestación de servicios No. ID.4562</t>
  </si>
  <si>
    <t>Contrato prestación de servicios No. 2011 ID 4562,11</t>
  </si>
  <si>
    <t>Convenio entre la Fundación Colombia y LA CID</t>
  </si>
  <si>
    <t>Contrato de Consultoría No. 0575</t>
  </si>
  <si>
    <t>Contrato de Prestación de Servicios-2014</t>
  </si>
  <si>
    <t>Contrato de consultoría 100-COL-FY16</t>
  </si>
  <si>
    <t>Contrato prestación de servicios N° 4161</t>
  </si>
  <si>
    <t>Contrato de prestación de servicios No. 4162-2016</t>
  </si>
  <si>
    <t>Contrato de Consultoría N° 1970</t>
  </si>
  <si>
    <t>Convenio Asociación N°. 1932</t>
  </si>
  <si>
    <t>Convenio Asociacion No.. 392091</t>
  </si>
  <si>
    <t>Convenio de Asociación No. 1024427 de 10-07-2019</t>
  </si>
  <si>
    <t>Contrato de aporte No. 11-1295-2109</t>
  </si>
  <si>
    <t>FUNDACION DIVIDIENDO POR COLOMBIA</t>
  </si>
  <si>
    <t>VISION MUNDIAL COLOMBIA</t>
  </si>
  <si>
    <t>FUNDACIÓN CORONA</t>
  </si>
  <si>
    <t>FUNDACIÓN SALDARRIAGA CONCHA</t>
  </si>
  <si>
    <t>CNR: CONSEJO NORUEGO PARA LOS REFUGIADOS</t>
  </si>
  <si>
    <t>FUNDACION PLAN INTERNACIONAL</t>
  </si>
  <si>
    <t>ALCALDIA DISTRITAL DE BOGOTA: SECRETRIA DE EDUCACION</t>
  </si>
  <si>
    <t>El diseño operativo de una experiencia piloto de atención integral a la niñez dentro de un contexto de desarrollo local.</t>
  </si>
  <si>
    <t>Diseñar a partir del diagnostico de las relaciones intrafamiliares que promueven o no el buen trato, la escuela de familia a ser implementadas en las comunidades donde interactura Vision Mundial a fin de promover una cultura de paz por medio del buen trato cotifdiano, de acuerdo a los propositos, tematicas y metodologias recursos y crinograma planteados en la porpuesta presentada.</t>
  </si>
  <si>
    <t>Ejecutar todas las actividades derivadas del proyecto Buenos Padres Buen Comienzo Cundinamarca durante el año 2010 beneficiando a 200 colaboradores y sus esposos (as) vinculados a las plantasde Revestimientos Corona en los municipios de Sopó, Madrid (Cundinamarca) y la ciudad de Bogotá.</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</si>
  <si>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</si>
  <si>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</si>
  <si>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Coordinar la construcción participativa, la socialización y el ajuste en práctica de un "modelo o propuesta de acompañamiento a familias con enfoque diferencial en discapacidad", en el marco de la estrategia nacional de" Cero a Siempre" y de los respectivos lineamientos de familia, en coordinación con las demás personas e instituciones designadas en el convenio de cooperación, para el impulso de estrategia de atención integral a la primera infancia con enfoque diferencial. Y realizar la prueba del modelo en dos municipios seleccionados conjuntamente con la FSC.</t>
  </si>
  <si>
    <t>Realizar la revisión, ajuste y/o diseñar del material educativo construido por el NRC para la formación docente en la implementación de Modelos Educativos Flexibles, garantizando la consolidación final de los 6 módulos entregados por NRC y un modulo adicional dirigidos a la formación de formadores para la implementación y la institucionalización</t>
  </si>
  <si>
    <t>Elaboracion de lineamientos tecnicos en acompañamiento a las familias con niñosy niñas en primera infancia de la estrategia de cero a siempre II) las situaciones de maltrato , abuso y violencia intrafamiliar a las que estan expuestos los niños y las niñas em primera infancia y su abordaje en el marco de la atencion integral.</t>
  </si>
  <si>
    <t>Implementar el modelo educativo flexible Grupos Juveniles Creativos para dar continuidad en la atención educativa de población en condición de extraedad vulnerable y diversa</t>
  </si>
  <si>
    <t>Implementar metodologias educativas flexibles para la atencion de población en condición de extraedad vulnerable y diversa</t>
  </si>
  <si>
    <t>Desarrollar la estrategia pedagógica flexible y pertinente de atención educativa formal de la secretaría de educación, diseñada para adolescentes y jóvenes vinculados al sistema de responsabilidad penal para adolescentes, a través de metologias educativas flexibles, los centros de forjar de Bogotá D.C en el marco del proyecto 1053 oportunidades de aprendizaje desde el enfoque diferencial.</t>
  </si>
  <si>
    <t>Aunar esfuerzos en términos técnicos, pedagógicos, administrativos y de gestión para la implementación de estrategias educativas flexibles para. personas jóvenes y adultas de especial protección constitucional y aquellas que por su condición de vulnerabilidad requieren des metodologías específicas para garantizar el inicio y/o continuidad de su trayectoria educativa desde ciclo 1 (alfabetización) hasta ciclo 6 en ciclos lectivos especiales integrados.</t>
  </si>
  <si>
    <t>Contribuir en la implementación de estrategias educativas flexibles para personas jóvenes y aduitas de especial protección constitucional y aquellas que por su condición de vulnerabilidad requieren de metodologías específicas para garantizar la continuidad de su trayectoria educativa,</t>
  </si>
  <si>
    <t>Brindar la oferta educativa formal y pertinente a la población vinculada al Sistema de Responsabilidad Penal Adolescentes en el Distrito Capital con medida privativas de la libertas, a través de estrategias educativas Flexibles en el marco del desarrollo de las habilidades socioemocionales proyecto de vida y plan de carrera.</t>
  </si>
  <si>
    <t>Prestar el servicio de acompañamiento psicosocial, familiar y comunitario de la dirección de familias y comunidades para y implementar la modalidad mi familia cuyo objetivo es" Fortalecer a las familias para promover la protección integral de los niños, niñas y adolescentes y contribuir a la prevención de violencia , negligencia o abusos en su contra; a a través del modelo de atención urbana.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</si>
  <si>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</si>
  <si>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</si>
  <si>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</si>
  <si>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2021-11-10000192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</si>
</sst>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xito/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view="pageBreakPreview" topLeftCell="J178" zoomScale="60" zoomScaleNormal="4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4.125"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2729</v>
      </c>
      <c r="D15" s="29"/>
      <c r="E15" s="29"/>
      <c r="F15" s="1"/>
      <c r="G15" s="27" t="s">
        <v>9</v>
      </c>
      <c r="H15" s="30" t="s">
        <v>118</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151</v>
      </c>
      <c r="J20" s="41" t="s">
        <v>252</v>
      </c>
      <c r="K20" s="42">
        <v>1358789560</v>
      </c>
      <c r="L20" s="43"/>
      <c r="M20" s="43">
        <v>44561</v>
      </c>
      <c r="N20" s="44">
        <f t="shared" ref="N20:N35" si="0">+(M20-L20)/30</f>
        <v>1485.3666666666666</v>
      </c>
      <c r="O20" s="45"/>
      <c r="P20" s="1"/>
      <c r="Q20" s="1"/>
      <c r="R20" s="1"/>
      <c r="S20" s="1"/>
      <c r="T20" s="1"/>
      <c r="U20" s="46"/>
      <c r="V20" s="47">
        <f t="shared" ref="V20:W20" ca="1" si="1">NOW()</f>
        <v>44194.563449884263</v>
      </c>
      <c r="W20" s="47">
        <f t="shared" ca="1" si="1"/>
        <v>44194.563449884263</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2726</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2704</v>
      </c>
      <c r="C48" s="66" t="s">
        <v>41</v>
      </c>
      <c r="D48" s="67" t="s">
        <v>2689</v>
      </c>
      <c r="E48" s="68">
        <v>37137</v>
      </c>
      <c r="F48" s="68">
        <v>37256</v>
      </c>
      <c r="G48" s="69">
        <f t="shared" ref="G48:G55" si="2">IF(AND(E48&lt;&gt;"",F48&lt;&gt;""),((F48-E48)/30),"")</f>
        <v>3.9666666666666668</v>
      </c>
      <c r="H48" s="65" t="s">
        <v>2711</v>
      </c>
      <c r="I48" s="67" t="s">
        <v>151</v>
      </c>
      <c r="J48" s="67" t="s">
        <v>160</v>
      </c>
      <c r="K48" s="70">
        <v>20000000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2705</v>
      </c>
      <c r="C49" s="71" t="s">
        <v>41</v>
      </c>
      <c r="D49" s="67" t="s">
        <v>2690</v>
      </c>
      <c r="E49" s="68">
        <v>37530</v>
      </c>
      <c r="F49" s="68">
        <v>37620</v>
      </c>
      <c r="G49" s="69">
        <f t="shared" si="2"/>
        <v>3</v>
      </c>
      <c r="H49" s="65" t="s">
        <v>2712</v>
      </c>
      <c r="I49" s="67" t="s">
        <v>151</v>
      </c>
      <c r="J49" s="67" t="s">
        <v>160</v>
      </c>
      <c r="K49" s="70">
        <v>2400000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2686</v>
      </c>
      <c r="C50" s="71" t="s">
        <v>46</v>
      </c>
      <c r="D50" s="67" t="s">
        <v>2685</v>
      </c>
      <c r="E50" s="68">
        <v>39396</v>
      </c>
      <c r="F50" s="68">
        <v>39505</v>
      </c>
      <c r="G50" s="69">
        <f t="shared" si="2"/>
        <v>3.6333333333333333</v>
      </c>
      <c r="H50" s="74" t="s">
        <v>2688</v>
      </c>
      <c r="I50" s="67" t="s">
        <v>151</v>
      </c>
      <c r="J50" s="67" t="s">
        <v>160</v>
      </c>
      <c r="K50" s="70">
        <v>3526400000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2706</v>
      </c>
      <c r="C51" s="71" t="s">
        <v>41</v>
      </c>
      <c r="D51" s="67" t="s">
        <v>2691</v>
      </c>
      <c r="E51" s="68">
        <v>40338</v>
      </c>
      <c r="F51" s="68">
        <v>40542</v>
      </c>
      <c r="G51" s="69">
        <f t="shared" si="2"/>
        <v>6.8</v>
      </c>
      <c r="H51" s="65" t="s">
        <v>2713</v>
      </c>
      <c r="I51" s="67" t="s">
        <v>151</v>
      </c>
      <c r="J51" s="67" t="s">
        <v>160</v>
      </c>
      <c r="K51" s="70">
        <v>59820000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2706</v>
      </c>
      <c r="C52" s="71" t="s">
        <v>41</v>
      </c>
      <c r="D52" s="67" t="s">
        <v>2692</v>
      </c>
      <c r="E52" s="68">
        <v>40687</v>
      </c>
      <c r="F52" s="68">
        <v>40872</v>
      </c>
      <c r="G52" s="69">
        <f t="shared" si="2"/>
        <v>6.166666666666667</v>
      </c>
      <c r="H52" s="74" t="s">
        <v>2714</v>
      </c>
      <c r="I52" s="67" t="s">
        <v>151</v>
      </c>
      <c r="J52" s="67" t="s">
        <v>160</v>
      </c>
      <c r="K52" s="70">
        <v>20364000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2683</v>
      </c>
      <c r="C53" s="71" t="s">
        <v>41</v>
      </c>
      <c r="D53" s="67" t="s">
        <v>2693</v>
      </c>
      <c r="E53" s="68">
        <v>40969</v>
      </c>
      <c r="F53" s="68">
        <v>41214</v>
      </c>
      <c r="G53" s="69">
        <f t="shared" si="2"/>
        <v>8.1666666666666661</v>
      </c>
      <c r="H53" s="74" t="s">
        <v>2715</v>
      </c>
      <c r="I53" s="67" t="s">
        <v>151</v>
      </c>
      <c r="J53" s="67" t="s">
        <v>160</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2707</v>
      </c>
      <c r="C54" s="71" t="s">
        <v>41</v>
      </c>
      <c r="D54" s="67" t="s">
        <v>2694</v>
      </c>
      <c r="E54" s="68">
        <v>41236</v>
      </c>
      <c r="F54" s="68">
        <v>41332</v>
      </c>
      <c r="G54" s="69">
        <f t="shared" si="2"/>
        <v>3.2</v>
      </c>
      <c r="H54" s="65" t="s">
        <v>2716</v>
      </c>
      <c r="I54" s="67" t="s">
        <v>151</v>
      </c>
      <c r="J54" s="67" t="s">
        <v>160</v>
      </c>
      <c r="K54" s="70">
        <v>122863248</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46</v>
      </c>
      <c r="D55" s="67" t="s">
        <v>2681</v>
      </c>
      <c r="E55" s="68">
        <v>41575</v>
      </c>
      <c r="F55" s="68">
        <v>41789</v>
      </c>
      <c r="G55" s="69">
        <f t="shared" si="2"/>
        <v>7.1333333333333337</v>
      </c>
      <c r="H55" s="65" t="s">
        <v>2682</v>
      </c>
      <c r="I55" s="67" t="s">
        <v>151</v>
      </c>
      <c r="J55" s="67" t="s">
        <v>160</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2708</v>
      </c>
      <c r="C56" s="71" t="s">
        <v>41</v>
      </c>
      <c r="D56" s="67" t="s">
        <v>2695</v>
      </c>
      <c r="E56" s="68">
        <v>41929</v>
      </c>
      <c r="F56" s="68">
        <v>42020</v>
      </c>
      <c r="G56" s="69">
        <f t="shared" ref="G56:G82" si="3">IF(AND(E56&lt;&gt;"",F56&lt;&gt;""),((F56-E56)/30),"")</f>
        <v>3.0333333333333332</v>
      </c>
      <c r="H56" s="65" t="s">
        <v>2717</v>
      </c>
      <c r="I56" s="67" t="s">
        <v>151</v>
      </c>
      <c r="J56" s="67" t="s">
        <v>160</v>
      </c>
      <c r="K56" s="70">
        <v>70000000</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x14ac:dyDescent="0.2">
      <c r="A57" s="64">
        <v>10</v>
      </c>
      <c r="B57" s="65" t="s">
        <v>2709</v>
      </c>
      <c r="C57" s="71" t="s">
        <v>41</v>
      </c>
      <c r="D57" s="67" t="s">
        <v>2696</v>
      </c>
      <c r="E57" s="68">
        <v>40492</v>
      </c>
      <c r="F57" s="68">
        <v>42400</v>
      </c>
      <c r="G57" s="69">
        <f t="shared" si="3"/>
        <v>63.6</v>
      </c>
      <c r="H57" s="65" t="s">
        <v>2718</v>
      </c>
      <c r="I57" s="67" t="s">
        <v>151</v>
      </c>
      <c r="J57" s="67" t="s">
        <v>160</v>
      </c>
      <c r="K57" s="70">
        <v>45000000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2710</v>
      </c>
      <c r="C58" s="71" t="s">
        <v>46</v>
      </c>
      <c r="D58" s="67" t="s">
        <v>2697</v>
      </c>
      <c r="E58" s="68">
        <v>42731</v>
      </c>
      <c r="F58" s="68">
        <v>43084</v>
      </c>
      <c r="G58" s="69">
        <f t="shared" si="3"/>
        <v>11.766666666666667</v>
      </c>
      <c r="H58" s="65" t="s">
        <v>2719</v>
      </c>
      <c r="I58" s="67" t="s">
        <v>151</v>
      </c>
      <c r="J58" s="67" t="s">
        <v>160</v>
      </c>
      <c r="K58" s="70">
        <v>837375440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46</v>
      </c>
      <c r="D59" s="67" t="s">
        <v>2698</v>
      </c>
      <c r="E59" s="68">
        <v>42731</v>
      </c>
      <c r="F59" s="68">
        <v>43066</v>
      </c>
      <c r="G59" s="69">
        <f t="shared" si="3"/>
        <v>11.166666666666666</v>
      </c>
      <c r="H59" s="65" t="s">
        <v>2720</v>
      </c>
      <c r="I59" s="67" t="s">
        <v>151</v>
      </c>
      <c r="J59" s="67" t="s">
        <v>160</v>
      </c>
      <c r="K59" s="70">
        <v>3388511653</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2710</v>
      </c>
      <c r="C60" s="71" t="s">
        <v>46</v>
      </c>
      <c r="D60" s="67" t="s">
        <v>2699</v>
      </c>
      <c r="E60" s="68">
        <v>42914</v>
      </c>
      <c r="F60" s="68">
        <v>43096</v>
      </c>
      <c r="G60" s="69">
        <f t="shared" si="3"/>
        <v>6.0666666666666664</v>
      </c>
      <c r="H60" s="65" t="s">
        <v>2721</v>
      </c>
      <c r="I60" s="67" t="s">
        <v>151</v>
      </c>
      <c r="J60" s="67" t="s">
        <v>160</v>
      </c>
      <c r="K60" s="70">
        <v>461101200</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2710</v>
      </c>
      <c r="C61" s="71" t="s">
        <v>46</v>
      </c>
      <c r="D61" s="67" t="s">
        <v>2700</v>
      </c>
      <c r="E61" s="68">
        <v>43207</v>
      </c>
      <c r="F61" s="68">
        <v>43830</v>
      </c>
      <c r="G61" s="69">
        <f t="shared" si="3"/>
        <v>20.766666666666666</v>
      </c>
      <c r="H61" s="65" t="s">
        <v>2722</v>
      </c>
      <c r="I61" s="67" t="s">
        <v>151</v>
      </c>
      <c r="J61" s="67" t="s">
        <v>160</v>
      </c>
      <c r="K61" s="70">
        <v>5364475930</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2710</v>
      </c>
      <c r="C62" s="71" t="s">
        <v>46</v>
      </c>
      <c r="D62" s="67" t="s">
        <v>2701</v>
      </c>
      <c r="E62" s="68">
        <v>43213</v>
      </c>
      <c r="F62" s="68">
        <v>43830</v>
      </c>
      <c r="G62" s="69">
        <f t="shared" si="3"/>
        <v>20.566666666666666</v>
      </c>
      <c r="H62" s="65" t="s">
        <v>2723</v>
      </c>
      <c r="I62" s="67" t="s">
        <v>151</v>
      </c>
      <c r="J62" s="67" t="s">
        <v>160</v>
      </c>
      <c r="K62" s="70">
        <v>3289850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2710</v>
      </c>
      <c r="C63" s="71" t="s">
        <v>46</v>
      </c>
      <c r="D63" s="67" t="s">
        <v>2702</v>
      </c>
      <c r="E63" s="68">
        <v>43661</v>
      </c>
      <c r="F63" s="68">
        <v>43875</v>
      </c>
      <c r="G63" s="69">
        <f t="shared" si="3"/>
        <v>7.1333333333333337</v>
      </c>
      <c r="H63" s="65" t="s">
        <v>2724</v>
      </c>
      <c r="I63" s="67" t="s">
        <v>151</v>
      </c>
      <c r="J63" s="67" t="s">
        <v>160</v>
      </c>
      <c r="K63" s="70">
        <v>1500990000</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2687</v>
      </c>
      <c r="C64" s="71" t="s">
        <v>46</v>
      </c>
      <c r="D64" s="67" t="s">
        <v>2703</v>
      </c>
      <c r="E64" s="68">
        <v>43809</v>
      </c>
      <c r="F64" s="68">
        <v>44145</v>
      </c>
      <c r="G64" s="69">
        <f t="shared" si="3"/>
        <v>11.2</v>
      </c>
      <c r="H64" s="65" t="s">
        <v>2725</v>
      </c>
      <c r="I64" s="67" t="s">
        <v>151</v>
      </c>
      <c r="J64" s="67" t="s">
        <v>160</v>
      </c>
      <c r="K64" s="70">
        <v>4300901704</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2727</v>
      </c>
      <c r="E114" s="68">
        <v>43880</v>
      </c>
      <c r="F114" s="68">
        <v>44196</v>
      </c>
      <c r="G114" s="69">
        <f t="shared" ref="G114" si="5">IF(AND(E114&lt;&gt;"",F114&lt;&gt;""),((F114-E114)/30),"")</f>
        <v>10.533333333333333</v>
      </c>
      <c r="H114" s="65" t="s">
        <v>2728</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40763686.799999997</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2">
    <dataValidation type="list" allowBlank="1" showErrorMessage="1" sqref="J25:J35 J70:J107 J114:J160" xr:uid="{00000000-0002-0000-0000-000000000000}">
      <formula1>INDIRECT(I25)</formula1>
    </dataValidation>
    <dataValidation type="decimal" allowBlank="1" showErrorMessage="1" sqref="E193" xr:uid="{00000000-0002-0000-0000-000002000000}">
      <formula1>1</formula1>
      <formula2>1000000</formula2>
    </dataValidation>
    <dataValidation type="list" allowBlank="1" showErrorMessage="1" sqref="G167" xr:uid="{00000000-0002-0000-0000-000003000000}">
      <formula1>SinoA</formula1>
    </dataValidation>
    <dataValidation type="list" allowBlank="1" showErrorMessage="1" sqref="J24" xr:uid="{00000000-0002-0000-0000-000004000000}">
      <formula1>INDIRECT(DEPeseldt5)</formula1>
    </dataValidation>
    <dataValidation type="decimal" allowBlank="1" showErrorMessage="1" sqref="N114:N160" xr:uid="{00000000-0002-0000-0000-000005000000}">
      <formula1>0</formula1>
      <formula2>100</formula2>
    </dataValidation>
    <dataValidation type="date" allowBlank="1" showErrorMessage="1" sqref="L20:M35" xr:uid="{00000000-0002-0000-0000-000006000000}">
      <formula1>32874</formula1>
      <formula2>54789</formula2>
    </dataValidation>
    <dataValidation type="list" allowBlank="1" showErrorMessage="1" sqref="J23" xr:uid="{00000000-0002-0000-0000-000007000000}">
      <formula1>INDIRECT(DEPeseldt4)</formula1>
    </dataValidation>
    <dataValidation type="custom" allowBlank="1" showInputMessage="1" showErrorMessage="1" prompt="Error - Debe tener un máximo de 20 caracteres" sqref="C15" xr:uid="{00000000-0002-0000-0000-000008000000}">
      <formula1>AND(GTE(LEN(C15),MIN((0),(25))),LTE(LEN(C15),MAX((0),(25))))</formula1>
    </dataValidation>
    <dataValidation type="date" allowBlank="1" showErrorMessage="1" sqref="K193 F48:F107 C193 E114:F160" xr:uid="{00000000-0002-0000-0000-000009000000}">
      <formula1>1</formula1>
      <formula2>401769</formula2>
    </dataValidation>
    <dataValidation type="list" allowBlank="1" showErrorMessage="1" sqref="J48:J69" xr:uid="{00000000-0002-0000-0000-00000B000000}">
      <formula1>INDIRECT(MI_Oferente_Singular!DptoSel1)</formula1>
    </dataValidation>
    <dataValidation type="list" allowBlank="1" showErrorMessage="1" sqref="J21" xr:uid="{00000000-0002-0000-0000-00000C000000}">
      <formula1>INDIRECT(DEPeseldt2)</formula1>
    </dataValidation>
    <dataValidation type="list" allowBlank="1" showErrorMessage="1" sqref="J22" xr:uid="{00000000-0002-0000-0000-00000D000000}">
      <formula1>INDIRECT(DEPeseldt3)</formula1>
    </dataValidation>
    <dataValidation type="decimal" allowBlank="1" showErrorMessage="1" sqref="K20"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decimal" allowBlank="1" showErrorMessage="1" sqref="B20" xr:uid="{00000000-0002-0000-0000-000011000000}">
      <formula1>100000000</formula1>
      <formula2>999999999</formula2>
    </dataValidation>
    <dataValidation type="decimal" allowBlank="1" showErrorMessage="1" sqref="K48:K107" xr:uid="{00000000-0002-0000-0000-000012000000}">
      <formula1>0</formula1>
      <formula2>99999999999999900</formula2>
    </dataValidation>
    <dataValidation type="list" allowBlank="1" showErrorMessage="1" sqref="J20" xr:uid="{00000000-0002-0000-0000-000015000000}">
      <formula1>INDIRECT(DEPeseldt1)</formula1>
    </dataValidation>
    <dataValidation type="decimal" allowBlank="1" showErrorMessage="1" sqref="K21:K35" xr:uid="{00000000-0002-0000-0000-000016000000}">
      <formula1>0</formula1>
      <formula2>9999999999</formula2>
    </dataValidation>
    <dataValidation type="custom" allowBlank="1" showErrorMessage="1" sqref="H193" xr:uid="{00000000-0002-0000-0000-000017000000}">
      <formula1>AND(GTE(LEN(H193),MIN((3),(100))),LTE(LEN(H193),MAX((3),(100))))</formula1>
    </dataValidation>
    <dataValidation type="list" allowBlank="1" showErrorMessage="1" sqref="I20:I35 I48:I107 I114:I160" xr:uid="{00000000-0002-0000-0000-000018000000}">
      <formula1>DEPARTAMENTO</formula1>
    </dataValidation>
    <dataValidation type="decimal" allowBlank="1" showErrorMessage="1" sqref="K114:K160" xr:uid="{00000000-0002-0000-0000-000019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A000000}">
          <x14:formula1>
            <xm:f>Listas!$A$2:$A$4</xm:f>
          </x14:formula1>
          <xm:sqref>C48:C107</xm:sqref>
        </x14:dataValidation>
        <x14:dataValidation type="list" allowBlank="1" showErrorMessage="1" xr:uid="{00000000-0002-0000-0000-000013000000}">
          <x14:formula1>
            <xm:f>Listas!$B$2:$B$3</xm:f>
          </x14:formula1>
          <xm:sqref>D167 L48:L107 N165 O48:O107 M115:M160</xm:sqref>
        </x14:dataValidation>
        <x14:dataValidation type="list" allowBlank="1" showErrorMessage="1" xr:uid="{00000000-0002-0000-0000-000014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2020-12-29T18:32:16Z</cp:lastPrinted>
  <dcterms:created xsi:type="dcterms:W3CDTF">2020-10-14T21:57:42Z</dcterms:created>
  <dcterms:modified xsi:type="dcterms:W3CDTF">2020-12-29T18:32:32Z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