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undacion\Desktop\BNO\2021-11-10000190 (USME)\"/>
    </mc:Choice>
  </mc:AlternateContent>
  <xr:revisionPtr revIDLastSave="0" documentId="8_{006DA7B9-74E0-4262-AC95-0FBD49C5B4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<sst xmlns="http://schemas.openxmlformats.org/spreadsheetml/2006/main" count="3373" uniqueCount="2754">
  <si>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</si>
  <si>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</si>
  <si>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</si>
  <si>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</si>
  <si>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</si>
  <si>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</si>
  <si>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</si>
  <si>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</si>
  <si>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</si>
  <si>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</si>
  <si>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</si>
  <si>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</si>
  <si>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</si>
  <si>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</si>
  <si>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</si>
  <si>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</si>
  <si>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</si>
  <si>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</si>
  <si>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</si>
  <si>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</si>
  <si>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</si>
  <si>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</si>
  <si>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</si>
  <si>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</si>
  <si>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</si>
  <si>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</si>
  <si>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</si>
  <si>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</si>
  <si>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</si>
  <si>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</si>
  <si>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</si>
  <si>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</si>
  <si>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</si>
  <si>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</si>
  <si>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</si>
  <si>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</si>
  <si>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</si>
  <si>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</si>
  <si>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</si>
  <si>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</si>
  <si>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</si>
  <si>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</si>
  <si>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</si>
  <si>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</si>
  <si>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</si>
  <si>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</si>
  <si>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</si>
  <si>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</si>
  <si>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</si>
  <si>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</si>
  <si>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</si>
  <si>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</si>
  <si>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</si>
  <si>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</si>
  <si>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</si>
  <si>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</si>
  <si>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</si>
  <si>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</si>
  <si>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</si>
  <si>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</si>
  <si>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</si>
  <si>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</si>
  <si>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</si>
  <si>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</si>
  <si>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</si>
  <si>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</si>
  <si>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</si>
  <si>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</si>
  <si>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</si>
  <si>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</si>
  <si>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</si>
  <si>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</si>
  <si>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</si>
  <si>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</si>
  <si>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</si>
  <si>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</si>
  <si>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</si>
  <si>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</si>
  <si>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</si>
  <si>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</si>
  <si>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</si>
  <si>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</si>
  <si>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</si>
  <si>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</si>
  <si>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</si>
  <si>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</si>
  <si>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</si>
  <si>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</si>
  <si>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</si>
  <si>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</si>
  <si>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</si>
  <si>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</si>
  <si>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</si>
  <si>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</si>
  <si>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</si>
  <si>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</si>
  <si>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</si>
  <si>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</si>
  <si>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</si>
  <si>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</si>
  <si>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</si>
  <si>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</si>
  <si>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</si>
  <si>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</si>
  <si>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</si>
  <si>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</si>
  <si>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</si>
  <si>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</si>
  <si>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</si>
  <si>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</si>
  <si>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</si>
  <si>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</si>
  <si>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</si>
  <si>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</si>
  <si>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</si>
  <si>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</si>
  <si>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</si>
  <si>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</si>
  <si>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</si>
  <si>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</si>
  <si>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</si>
  <si>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</si>
  <si>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</si>
  <si>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</si>
  <si>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</si>
  <si>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</si>
  <si>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</si>
  <si>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</si>
  <si>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</si>
  <si>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</si>
  <si>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</si>
  <si>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</si>
  <si>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</si>
  <si>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</si>
  <si>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</si>
  <si>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</si>
  <si>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</si>
  <si>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</si>
  <si>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</si>
  <si>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</si>
  <si>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</si>
  <si>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</si>
  <si>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</si>
  <si>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</si>
  <si>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</si>
  <si>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</si>
  <si>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</si>
  <si>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</si>
  <si>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</si>
  <si>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</si>
  <si>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</si>
  <si>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</si>
  <si>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</si>
  <si>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</si>
  <si>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</si>
  <si>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</si>
  <si>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</si>
  <si>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</si>
  <si>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</si>
  <si>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</si>
  <si>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</si>
  <si>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</si>
  <si>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</si>
  <si>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</si>
  <si>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</si>
  <si>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</si>
  <si>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</si>
  <si>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</si>
  <si>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</si>
  <si>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</si>
  <si>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</si>
  <si>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</si>
  <si>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</si>
  <si>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</si>
  <si>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</si>
  <si>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</si>
  <si>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</si>
  <si>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</si>
  <si>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</si>
  <si>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</si>
  <si>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</si>
  <si>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</si>
  <si>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</si>
  <si>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</si>
  <si>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</si>
  <si>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</si>
  <si>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</si>
  <si>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</si>
  <si>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</si>
  <si>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</si>
  <si>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</si>
  <si>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</si>
  <si>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</si>
  <si>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</si>
  <si>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</si>
  <si>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</si>
  <si>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</si>
  <si>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</si>
  <si>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</si>
  <si>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</si>
  <si>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</si>
  <si>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</si>
  <si>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</si>
  <si>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</si>
  <si>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</si>
  <si>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</si>
  <si>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</si>
  <si>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</si>
  <si>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</si>
  <si>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</si>
  <si>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</si>
  <si>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</si>
  <si>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</si>
  <si>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</si>
  <si>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</si>
  <si>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</si>
  <si>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</si>
  <si>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</si>
  <si>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</si>
  <si>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</si>
  <si>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</si>
  <si>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</si>
  <si>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</si>
  <si>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</si>
  <si>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</si>
  <si>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</si>
  <si>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</si>
  <si>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</si>
  <si>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</si>
  <si>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</si>
  <si>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</si>
  <si>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</si>
  <si>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</si>
  <si>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</si>
  <si>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</si>
  <si>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</si>
  <si>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</si>
  <si>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</si>
  <si>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</si>
  <si>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</si>
  <si>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</si>
  <si>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</si>
  <si>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</si>
  <si>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</si>
  <si>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</si>
  <si>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</si>
  <si>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</si>
  <si>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</si>
  <si>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</si>
  <si>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</si>
  <si>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</si>
  <si>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</si>
  <si>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</si>
  <si>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</si>
  <si>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</si>
  <si>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</si>
  <si>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</si>
  <si>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</si>
  <si>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</si>
  <si>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</si>
  <si>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</si>
  <si>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</si>
  <si>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</si>
  <si>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</si>
  <si>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</si>
  <si>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</si>
  <si>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</si>
  <si>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</si>
  <si>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</si>
  <si>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</si>
  <si>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</si>
  <si>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</si>
  <si>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</si>
  <si>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</si>
  <si>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</si>
  <si>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</si>
  <si>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</si>
  <si>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</si>
  <si>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</si>
  <si>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</si>
  <si>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</si>
  <si>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</si>
  <si>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</si>
  <si>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</si>
  <si>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</si>
  <si>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</si>
  <si>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</si>
  <si>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</si>
  <si>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</si>
  <si>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</si>
  <si>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</si>
  <si>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</si>
  <si>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</si>
  <si>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</si>
  <si>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</si>
  <si>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</si>
  <si>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</si>
  <si>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</si>
  <si>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</si>
  <si>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</si>
  <si>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</si>
  <si>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</si>
  <si>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</si>
  <si>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</si>
  <si>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</si>
  <si>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</si>
  <si>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</si>
  <si>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</si>
  <si>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</si>
  <si>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</si>
  <si>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</si>
  <si>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</si>
  <si>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</si>
  <si>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</si>
  <si>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</si>
  <si>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</si>
  <si>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</si>
  <si>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</si>
  <si>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</si>
  <si>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</si>
  <si>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</si>
  <si>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</si>
  <si>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</si>
  <si>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</si>
  <si>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</si>
  <si>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</si>
  <si>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</si>
  <si>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</si>
  <si>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</si>
  <si>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</si>
  <si>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</si>
  <si>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</si>
  <si>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</si>
  <si>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</si>
  <si>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</si>
  <si>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</si>
  <si>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</si>
  <si>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</si>
  <si>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</si>
  <si>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</si>
  <si>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</si>
  <si>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</si>
  <si>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</si>
  <si>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</si>
  <si>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</si>
  <si>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</si>
  <si>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</si>
  <si>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</si>
  <si>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</si>
  <si>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</si>
  <si>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</si>
  <si>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</si>
  <si>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</si>
  <si>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</si>
  <si>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</si>
  <si>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</si>
  <si>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</si>
  <si>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</si>
  <si>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</si>
  <si>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</si>
  <si>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</si>
  <si>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</si>
  <si>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</si>
  <si>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</si>
  <si>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</si>
  <si>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</si>
  <si>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</si>
  <si>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</si>
  <si>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</si>
  <si>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</si>
  <si>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</si>
  <si>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</si>
  <si>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</si>
  <si>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</si>
  <si>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</si>
  <si>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</si>
  <si>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</si>
  <si>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</si>
  <si>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</si>
  <si>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</si>
  <si>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</si>
  <si>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</si>
  <si>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</si>
  <si>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</si>
  <si>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</si>
  <si>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</si>
  <si>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</si>
  <si>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</si>
  <si>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</si>
  <si>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</si>
  <si>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</si>
  <si>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</si>
  <si>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</si>
  <si>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</si>
  <si>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</si>
  <si>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</si>
  <si>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</si>
  <si>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</si>
  <si>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</si>
  <si>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</si>
  <si>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</si>
  <si>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</si>
  <si>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</si>
  <si>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</si>
  <si>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</si>
  <si>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</si>
  <si>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</si>
  <si>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</si>
  <si>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</si>
  <si>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</si>
  <si>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</si>
  <si>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</si>
  <si>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</si>
  <si>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</si>
  <si>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</si>
  <si>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</si>
  <si>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</si>
  <si>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</si>
  <si>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</si>
  <si>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</si>
  <si>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</si>
  <si>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</si>
  <si>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</si>
  <si>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</si>
  <si>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</si>
  <si>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</si>
  <si>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</si>
  <si>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</si>
  <si>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</si>
  <si>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</si>
  <si>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</si>
  <si>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</si>
  <si>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</si>
  <si>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</si>
  <si>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</si>
  <si>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</si>
  <si>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</si>
  <si>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</si>
  <si>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</si>
  <si>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</si>
  <si>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</si>
  <si>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</si>
  <si>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</si>
  <si>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</si>
  <si>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</si>
  <si>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</si>
  <si>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</si>
  <si>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</si>
  <si>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</si>
  <si>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</si>
  <si>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</si>
  <si>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</si>
  <si>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</si>
  <si>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</si>
  <si>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</si>
  <si>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</si>
  <si>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</si>
  <si>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</si>
  <si>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</si>
  <si>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</si>
  <si>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</si>
  <si>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</si>
  <si>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</si>
  <si>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</si>
  <si>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</si>
  <si>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</si>
  <si>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</si>
  <si>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</si>
  <si>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</si>
  <si>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</si>
  <si>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</si>
  <si>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</si>
  <si>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</si>
  <si>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</si>
  <si>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</si>
  <si>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</si>
  <si>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</si>
  <si>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</si>
  <si>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</si>
  <si>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</si>
  <si>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</si>
  <si>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</si>
  <si>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</si>
  <si>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</si>
  <si>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</si>
  <si>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</si>
  <si>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</si>
  <si>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</si>
  <si>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</si>
  <si>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</si>
  <si>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</si>
  <si>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</si>
  <si>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</si>
  <si>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</si>
  <si>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</si>
  <si>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</si>
  <si>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</si>
  <si>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</si>
  <si>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</si>
  <si>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</si>
  <si>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</si>
  <si>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</si>
  <si>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</si>
  <si>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</si>
  <si>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</si>
  <si>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</si>
  <si>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</si>
  <si>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</si>
  <si>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</si>
  <si>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</si>
  <si>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</si>
  <si>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</si>
  <si>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</si>
  <si>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</si>
  <si>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</si>
  <si>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</si>
  <si>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</si>
  <si>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</si>
  <si>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</si>
  <si>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</si>
  <si>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</si>
  <si>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</si>
  <si>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</si>
  <si>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</si>
  <si>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</si>
  <si>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</si>
  <si>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</si>
  <si>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</si>
  <si>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</si>
  <si>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</si>
  <si>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</si>
  <si>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</si>
  <si>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</si>
  <si>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</si>
  <si>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</si>
  <si>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</si>
  <si>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</si>
  <si>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</si>
  <si>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</si>
  <si>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</si>
  <si>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</si>
  <si>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</si>
  <si>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</si>
  <si>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</si>
  <si>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</si>
  <si>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</si>
  <si>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</si>
  <si>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</si>
  <si>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</si>
  <si>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</si>
  <si>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</si>
  <si>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</si>
  <si>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</si>
  <si>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</si>
  <si>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</si>
  <si>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</si>
  <si>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</si>
  <si>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</si>
  <si>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</si>
  <si>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</si>
  <si>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</si>
  <si>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</si>
  <si>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</si>
  <si>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</si>
  <si>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</si>
  <si>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</si>
  <si>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</si>
  <si>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</si>
  <si>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</si>
  <si>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</si>
  <si>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</si>
  <si>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</si>
  <si>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</si>
  <si>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</si>
  <si>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</si>
  <si>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</si>
  <si>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</si>
  <si>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</si>
  <si>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</si>
  <si>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</si>
  <si>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</si>
  <si>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</si>
  <si>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</si>
  <si>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</si>
  <si>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</si>
  <si>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</si>
  <si>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</si>
  <si>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</si>
  <si>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</si>
  <si>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</si>
  <si>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</si>
  <si>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</si>
  <si>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</si>
  <si>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</si>
  <si>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</si>
  <si>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</si>
  <si>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</si>
  <si>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</si>
  <si>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</si>
  <si>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</si>
  <si>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</si>
  <si>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</si>
  <si>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</si>
  <si>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</si>
  <si>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</si>
  <si>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</si>
  <si>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</si>
  <si>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</si>
  <si>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</si>
  <si>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</si>
  <si>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</si>
  <si>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</si>
  <si>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</si>
  <si>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</si>
  <si>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</si>
  <si>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</si>
  <si>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</si>
  <si>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</si>
  <si>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</si>
  <si>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</si>
  <si>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</si>
  <si>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</si>
  <si>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</si>
  <si>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</si>
  <si>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</si>
  <si>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</si>
  <si>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</si>
  <si>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</si>
  <si>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</si>
  <si>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</si>
  <si>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</si>
  <si>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</si>
  <si>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</si>
  <si>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</si>
  <si>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</si>
  <si>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</si>
  <si>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</si>
  <si>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</si>
  <si>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</si>
  <si>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</si>
  <si>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</si>
  <si>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</si>
  <si>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</si>
  <si>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</si>
  <si>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</si>
  <si>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</si>
  <si>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</si>
  <si>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</si>
  <si>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</si>
  <si>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</si>
  <si>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</si>
  <si>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</si>
  <si>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</si>
  <si>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</si>
  <si>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</si>
  <si>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</si>
  <si>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</si>
  <si>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</si>
  <si>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</si>
  <si>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</si>
  <si>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</si>
  <si>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</si>
  <si>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</si>
  <si>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</si>
  <si>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</si>
  <si>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</si>
  <si>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</si>
  <si>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</si>
  <si>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</si>
  <si>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</si>
  <si>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</si>
  <si>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</si>
  <si>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</si>
  <si>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</si>
  <si>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</si>
  <si>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</si>
  <si>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</si>
  <si>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</si>
  <si>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</si>
  <si>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</si>
  <si>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</si>
  <si>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</si>
  <si>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</si>
  <si>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</si>
  <si>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</si>
  <si>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</si>
  <si>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</si>
  <si>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</si>
  <si>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</si>
  <si>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</si>
  <si>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</si>
  <si>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</si>
  <si>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</si>
  <si>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</si>
  <si>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</si>
  <si>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</si>
  <si>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</si>
  <si>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</si>
  <si>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</si>
  <si>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</si>
  <si>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</si>
  <si>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</si>
  <si>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</si>
  <si>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</si>
  <si>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</si>
  <si>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</si>
  <si>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</si>
  <si>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</si>
  <si>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</si>
  <si>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</si>
  <si>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</si>
  <si>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</si>
  <si>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</si>
  <si>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</si>
  <si>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</si>
  <si>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</si>
  <si>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</si>
  <si>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</si>
  <si>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</si>
  <si>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</si>
  <si>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</si>
  <si>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</si>
  <si>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</si>
  <si>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</si>
  <si>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</si>
  <si>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</si>
  <si>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</si>
  <si>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</si>
  <si>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</si>
  <si>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</si>
  <si>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</si>
  <si>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</si>
  <si>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</si>
  <si>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</si>
  <si>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</si>
  <si>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</si>
  <si>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</si>
  <si>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</si>
  <si>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</si>
  <si>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</si>
  <si>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</si>
  <si>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</si>
  <si>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</si>
  <si>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</si>
  <si>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</si>
  <si>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</si>
  <si>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</si>
  <si>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</si>
  <si>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</si>
  <si>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</si>
  <si>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</si>
  <si>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</si>
  <si>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</si>
  <si>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</si>
  <si>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</si>
  <si>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</si>
  <si>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</si>
  <si>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</si>
  <si>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</si>
  <si>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</si>
  <si>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</si>
  <si>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</si>
  <si>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</si>
  <si>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</si>
  <si>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</si>
  <si>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</si>
  <si>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</si>
  <si>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</si>
  <si>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</si>
  <si>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</si>
  <si>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</si>
  <si>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</si>
  <si>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</si>
  <si>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</si>
  <si>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</si>
  <si>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</si>
  <si>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</si>
  <si>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</si>
  <si>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</si>
  <si>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</si>
  <si>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</si>
  <si>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</si>
  <si>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</si>
  <si>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</si>
  <si>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</si>
  <si>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</si>
  <si>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</si>
  <si>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</si>
  <si>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</si>
  <si>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</si>
  <si>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</si>
  <si>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</si>
  <si>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</si>
  <si>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</si>
  <si>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</si>
  <si>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</si>
  <si>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</si>
  <si>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</si>
  <si>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</si>
  <si>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</si>
  <si>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</si>
  <si>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</si>
  <si>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</si>
  <si>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</si>
  <si>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</si>
  <si>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</si>
  <si>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</si>
  <si>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</si>
  <si>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</si>
  <si>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</si>
  <si>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</si>
  <si>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</si>
  <si>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</si>
  <si>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</si>
  <si>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</si>
  <si>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</si>
  <si>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</si>
  <si>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</si>
  <si>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</si>
  <si>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</si>
  <si>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</si>
  <si>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</si>
  <si>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</si>
  <si>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</si>
  <si>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</si>
  <si>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</si>
  <si>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</si>
  <si>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</si>
  <si>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</si>
  <si>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</si>
  <si>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</si>
  <si>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</si>
  <si>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</si>
  <si>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</si>
  <si>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</si>
  <si>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</si>
  <si>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</si>
  <si>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</si>
  <si>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</si>
  <si>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</si>
  <si>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</si>
  <si>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</si>
  <si>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</si>
  <si>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</si>
  <si>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</si>
  <si>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</si>
  <si>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</si>
  <si>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</si>
  <si>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</si>
  <si>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</si>
  <si>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</si>
  <si>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</si>
  <si>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</si>
  <si>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</si>
  <si>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</si>
  <si>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</si>
  <si>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</si>
  <si>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</si>
  <si>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</si>
  <si>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</si>
  <si>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</si>
  <si>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</si>
  <si>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</si>
  <si>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</si>
  <si>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</si>
  <si>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</si>
  <si>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</si>
  <si>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</si>
  <si>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</si>
  <si>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</si>
  <si>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</si>
  <si>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</si>
  <si>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</si>
  <si>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</si>
  <si>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</si>
  <si>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</si>
  <si>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</si>
  <si>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</si>
  <si>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</si>
  <si>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</si>
  <si>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</si>
  <si>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</si>
  <si>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</si>
  <si>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</si>
  <si>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</si>
  <si>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</si>
  <si>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</si>
  <si>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</si>
  <si>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</si>
  <si>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</si>
  <si>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</si>
  <si>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</si>
  <si>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</si>
  <si>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</si>
  <si>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</si>
  <si>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</si>
  <si>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</si>
  <si>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</si>
  <si>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</si>
  <si>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</si>
  <si>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</si>
  <si>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</si>
  <si>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</si>
  <si>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</si>
  <si>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</si>
  <si>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</si>
  <si>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</si>
  <si>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</si>
  <si>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</si>
  <si>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</si>
  <si>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</si>
  <si>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</si>
  <si>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</si>
  <si>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</si>
  <si>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</si>
  <si>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</si>
  <si>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</si>
  <si>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</si>
  <si>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</si>
  <si>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</si>
  <si>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</si>
  <si>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</si>
  <si>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</si>
  <si>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</si>
  <si>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</si>
  <si>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</si>
  <si>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</si>
  <si>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</si>
  <si>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</si>
  <si>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</si>
  <si>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</si>
  <si>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</si>
  <si>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</si>
  <si>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</si>
  <si>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</si>
  <si>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</si>
  <si>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</si>
  <si>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</si>
  <si>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</si>
  <si>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</si>
  <si>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</si>
  <si>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</si>
  <si>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</si>
  <si>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</si>
  <si>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</si>
  <si>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</si>
  <si>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</si>
  <si>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</si>
  <si>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</si>
  <si>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</si>
  <si>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</si>
  <si>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</si>
  <si>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</si>
  <si>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</si>
  <si>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</si>
  <si>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</si>
  <si>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</si>
  <si>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</si>
  <si>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</si>
  <si>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</si>
  <si>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</si>
  <si>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</si>
  <si>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</si>
  <si>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</si>
  <si>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</si>
  <si>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</si>
  <si>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</si>
  <si>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</si>
  <si>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</si>
  <si>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</si>
  <si>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</si>
  <si>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</si>
  <si>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</si>
  <si>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</si>
  <si>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</si>
  <si>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</si>
  <si>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</si>
  <si>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</si>
  <si>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</si>
  <si>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</si>
  <si>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</si>
  <si>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</si>
  <si>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</si>
  <si>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</si>
  <si>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</si>
  <si>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</si>
  <si>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</si>
  <si>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</si>
  <si>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</si>
  <si>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</si>
  <si>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</si>
  <si>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</si>
  <si>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</si>
  <si>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</si>
  <si>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</si>
  <si>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</si>
  <si>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</si>
  <si>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</si>
  <si>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</si>
  <si>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</si>
  <si>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</si>
  <si>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</si>
  <si>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</si>
  <si>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</si>
  <si>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</si>
  <si>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</si>
  <si>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</si>
  <si>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</si>
  <si>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</si>
  <si>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</si>
  <si>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</si>
  <si>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</si>
  <si>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</si>
  <si>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</si>
  <si>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</si>
  <si>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</si>
  <si>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</si>
  <si>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</si>
  <si>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</si>
  <si>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</si>
  <si>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</si>
  <si>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</si>
  <si>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</si>
  <si>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</si>
  <si>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</si>
  <si>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</si>
  <si>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</si>
  <si>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</si>
  <si>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</si>
  <si>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</si>
  <si>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</si>
  <si>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</si>
  <si>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</si>
  <si>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</si>
  <si>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</si>
  <si>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</si>
  <si>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</si>
  <si>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</si>
  <si>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</si>
  <si>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</si>
  <si>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</si>
  <si>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</si>
  <si>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</si>
  <si>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</si>
  <si>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</si>
  <si>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</si>
  <si>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</si>
  <si>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</si>
  <si>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</si>
  <si>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</si>
  <si>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</si>
  <si>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</si>
  <si>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</si>
  <si>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</si>
  <si>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</si>
  <si>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</si>
  <si>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</si>
  <si>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</si>
  <si>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</si>
  <si>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</si>
  <si>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</si>
  <si>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</si>
  <si>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</si>
  <si>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</si>
  <si>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</si>
  <si>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</si>
  <si>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</si>
  <si>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</si>
  <si>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</si>
  <si>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</si>
  <si>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</si>
  <si>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</si>
  <si>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</si>
  <si>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</si>
  <si>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</si>
  <si>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</si>
  <si>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</si>
  <si>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</si>
  <si>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</si>
  <si>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</si>
  <si>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</si>
  <si>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</si>
  <si>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</si>
  <si>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</si>
  <si>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</si>
  <si>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</si>
  <si>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</si>
  <si>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</si>
  <si>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</si>
  <si>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</si>
  <si>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</si>
  <si>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</si>
  <si>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</si>
  <si>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</si>
  <si>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</si>
  <si>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</si>
  <si>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</si>
  <si>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</si>
  <si>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</si>
  <si>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</si>
  <si>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</si>
  <si>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</si>
  <si>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</si>
  <si>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</si>
  <si>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</si>
  <si>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</si>
  <si>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</si>
  <si>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</si>
  <si>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</si>
  <si>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</si>
  <si>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</si>
  <si>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</si>
  <si>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</si>
  <si>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</si>
  <si>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</si>
  <si>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</si>
  <si>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</si>
  <si>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</si>
  <si>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</si>
  <si>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</si>
  <si>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</si>
  <si>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</si>
  <si>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</si>
  <si>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</si>
  <si>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</si>
  <si>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</si>
  <si>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</si>
  <si>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</si>
  <si>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</si>
  <si>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</si>
  <si>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</si>
  <si>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</si>
  <si>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</si>
  <si>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</si>
  <si>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</si>
  <si>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</si>
  <si>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</si>
  <si>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</si>
  <si>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</si>
  <si>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</si>
  <si>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</si>
  <si>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</si>
  <si>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</si>
  <si>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</si>
  <si>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</si>
  <si>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</si>
  <si>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</si>
  <si>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</si>
  <si>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</si>
  <si>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</si>
  <si>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</si>
  <si>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</si>
  <si>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</si>
  <si>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</si>
  <si>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</si>
  <si>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</si>
  <si>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</si>
  <si>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</si>
  <si>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</si>
  <si>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</si>
  <si>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</si>
  <si>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</si>
  <si>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</si>
  <si>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</si>
  <si>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</si>
  <si>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</si>
  <si>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</si>
  <si>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</si>
  <si>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</si>
  <si>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</si>
  <si>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</si>
  <si>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</si>
  <si>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</si>
  <si>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</si>
  <si>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</si>
  <si>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</si>
  <si>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</si>
  <si>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</si>
  <si>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</si>
  <si>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</si>
  <si>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</si>
  <si>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</si>
  <si>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</si>
  <si>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</si>
  <si>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</si>
  <si>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</si>
  <si>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</si>
  <si>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</si>
  <si>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</si>
  <si>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</si>
  <si>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</si>
  <si>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</si>
  <si>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</si>
  <si>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</si>
  <si>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</si>
  <si>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</si>
  <si>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</si>
  <si>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</si>
  <si>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</si>
  <si>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</si>
  <si>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</si>
  <si>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</si>
  <si>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</si>
  <si>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</si>
  <si>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</si>
  <si>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</si>
  <si>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</si>
  <si>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</si>
  <si>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</si>
  <si>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</si>
  <si>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</si>
  <si>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</si>
  <si>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</si>
  <si>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</si>
  <si>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</si>
  <si>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</si>
  <si>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</si>
  <si>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</si>
  <si>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</si>
  <si>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</si>
  <si>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</si>
  <si>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</si>
  <si>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</si>
  <si>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</si>
  <si>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</si>
  <si>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</si>
  <si>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</si>
  <si>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</si>
  <si>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</si>
  <si>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</si>
  <si>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</si>
  <si>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</si>
  <si>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</si>
  <si>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</si>
  <si>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</si>
  <si>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</si>
  <si>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</si>
  <si>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</si>
  <si>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</si>
  <si>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</si>
  <si>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</si>
  <si>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</si>
  <si>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</si>
  <si>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</si>
  <si>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</si>
  <si>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</si>
  <si>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</si>
  <si>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</si>
  <si>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</si>
  <si>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</si>
  <si>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</si>
  <si>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</si>
  <si>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</si>
  <si>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</si>
  <si>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</si>
  <si>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</si>
  <si>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</si>
  <si>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</si>
  <si>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</si>
  <si>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</si>
  <si>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</si>
  <si>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</si>
  <si>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</si>
  <si>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</si>
  <si>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</si>
  <si>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</si>
  <si>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</si>
  <si>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</si>
  <si>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</si>
  <si>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</si>
  <si>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</si>
  <si>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</si>
  <si>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</si>
  <si>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</si>
  <si>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</si>
  <si>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</si>
  <si>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</si>
  <si>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</si>
  <si>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</si>
  <si>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</si>
  <si>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</si>
  <si>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</si>
  <si>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</si>
  <si>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</si>
  <si>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</si>
  <si>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</si>
  <si>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</si>
  <si>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</si>
  <si>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</si>
  <si>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</si>
  <si>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</si>
  <si>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</si>
  <si>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</si>
  <si>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</si>
  <si>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</si>
  <si>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</si>
  <si>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</si>
  <si>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</si>
  <si>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</si>
  <si>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</si>
  <si>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</si>
  <si>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</si>
  <si>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</si>
  <si>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</si>
  <si>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</si>
  <si>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</si>
  <si>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</si>
  <si>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</si>
  <si>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</si>
  <si>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</si>
  <si>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</si>
  <si>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</si>
  <si>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</si>
  <si>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</si>
  <si>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</si>
  <si>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</si>
  <si>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</si>
  <si>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</si>
  <si>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</si>
  <si>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</si>
  <si>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</si>
  <si>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</si>
  <si>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</si>
  <si>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</si>
  <si>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</si>
  <si>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</si>
  <si>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</si>
  <si>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</si>
  <si>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</si>
  <si>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</si>
  <si>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</si>
  <si>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</si>
  <si>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</si>
  <si>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</si>
  <si>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</si>
  <si>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</si>
  <si>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</si>
  <si>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</si>
  <si>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</si>
  <si>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</si>
  <si>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</si>
  <si>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</si>
  <si>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</si>
  <si>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</si>
  <si>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</si>
  <si>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</si>
  <si>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</si>
  <si>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</si>
  <si>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</si>
  <si>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</si>
  <si>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</si>
  <si>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</si>
  <si>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</si>
  <si>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</si>
  <si>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</si>
  <si>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</si>
  <si>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</si>
  <si>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</si>
  <si>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</si>
  <si>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</si>
  <si>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</si>
  <si>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</si>
  <si>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</si>
  <si>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</si>
  <si>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</si>
  <si>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</si>
  <si>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</si>
  <si>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</si>
  <si>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</si>
  <si>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</si>
  <si>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</si>
  <si>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</si>
  <si>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</si>
  <si>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</si>
  <si>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</si>
  <si>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</si>
  <si>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</si>
  <si>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</si>
  <si>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</si>
  <si>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</si>
  <si>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</si>
  <si>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</si>
  <si>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</si>
  <si>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</si>
  <si>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</si>
  <si>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</si>
  <si>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</si>
  <si>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</si>
  <si>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</si>
  <si>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</si>
  <si>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</si>
  <si>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</si>
  <si>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</si>
  <si>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</si>
  <si>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</si>
  <si>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</si>
  <si>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</si>
  <si>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</si>
  <si>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</si>
  <si>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</si>
  <si>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</si>
  <si>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</si>
  <si>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</si>
  <si>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</si>
  <si>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</si>
  <si>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</si>
  <si>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</si>
  <si>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</si>
  <si>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</si>
  <si>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</si>
  <si>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</si>
  <si>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</si>
  <si>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</si>
  <si>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</si>
  <si>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</si>
  <si>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</si>
  <si>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</si>
  <si>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</si>
  <si>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</si>
  <si>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</si>
  <si>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</si>
  <si>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</si>
  <si>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</si>
  <si>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</si>
  <si>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</si>
  <si>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</si>
  <si>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</si>
  <si>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</si>
  <si>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</si>
  <si>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</si>
  <si>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</si>
  <si>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</si>
  <si>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</si>
  <si>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</si>
  <si>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</si>
  <si>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</si>
  <si>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</si>
  <si>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</si>
  <si>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</si>
  <si>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</si>
  <si>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</si>
  <si>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</si>
  <si>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</si>
  <si>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</si>
  <si>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</si>
  <si>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</si>
  <si>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</si>
  <si>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</si>
  <si>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</si>
  <si>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</si>
  <si>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</si>
  <si>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</si>
  <si>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</si>
  <si>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</si>
  <si>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</si>
  <si>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</si>
  <si>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</si>
  <si>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</si>
  <si>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</si>
  <si>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</si>
  <si>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</si>
  <si>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</si>
  <si>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</si>
  <si>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</si>
  <si>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</si>
  <si>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</si>
  <si>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</si>
  <si>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</si>
  <si>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</si>
  <si>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</si>
  <si>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</si>
  <si>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</si>
  <si>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</si>
  <si>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</si>
  <si>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</si>
  <si>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</si>
  <si>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</si>
  <si>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</si>
  <si>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</si>
  <si>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</si>
  <si>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</si>
  <si>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</si>
  <si>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</si>
  <si>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</si>
  <si>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</si>
  <si>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</si>
  <si>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</si>
  <si>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</si>
  <si>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</si>
  <si>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</si>
  <si>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</si>
  <si>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</si>
  <si>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</si>
  <si>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</si>
  <si>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</si>
  <si>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</si>
  <si>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</si>
  <si>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</si>
  <si>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</si>
  <si>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</si>
  <si>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</si>
  <si>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</si>
  <si>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</si>
  <si>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</si>
  <si>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</si>
  <si>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</si>
  <si>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</si>
  <si>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</si>
  <si>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</si>
  <si>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</si>
  <si>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</si>
  <si>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</si>
  <si>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</si>
  <si>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</si>
  <si>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</si>
  <si>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</si>
  <si>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</si>
  <si>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</si>
  <si>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</si>
  <si>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</si>
  <si>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</si>
  <si>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</si>
  <si>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</si>
  <si>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</si>
  <si>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</si>
  <si>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</si>
  <si>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</si>
  <si>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</si>
  <si>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</si>
  <si>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</si>
  <si>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</si>
  <si>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</si>
  <si>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</si>
  <si>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</si>
  <si>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</si>
  <si>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</si>
  <si>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</si>
  <si>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</si>
  <si>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</si>
  <si>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</si>
  <si>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</si>
  <si>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</si>
  <si>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</si>
  <si>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</si>
  <si>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</si>
  <si>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</si>
  <si>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</si>
  <si>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</si>
  <si>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</si>
  <si>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</si>
  <si>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</si>
  <si>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</si>
  <si>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</si>
  <si>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</si>
  <si>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</si>
  <si>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</si>
  <si>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</si>
  <si>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</si>
  <si>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</si>
  <si>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</si>
  <si>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</si>
  <si>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</si>
  <si>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</si>
  <si>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</si>
  <si>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</si>
  <si>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</si>
  <si>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</si>
  <si>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</si>
  <si>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</si>
  <si>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</si>
  <si>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</si>
  <si>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</si>
  <si>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</si>
  <si>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</si>
  <si>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</si>
  <si>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</si>
  <si>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</si>
  <si>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</si>
  <si>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</si>
  <si>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</si>
  <si>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</si>
  <si>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</si>
  <si>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</si>
  <si>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</si>
  <si>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</si>
  <si>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</si>
  <si>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</si>
  <si>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</si>
  <si>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</si>
  <si>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</si>
  <si>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</si>
  <si>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</si>
  <si>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</si>
  <si>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</si>
  <si>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</si>
  <si>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</si>
  <si>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</si>
  <si>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</si>
  <si>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</si>
  <si>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</si>
  <si>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</si>
  <si>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</si>
  <si>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</si>
  <si>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</si>
  <si>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</si>
  <si>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</si>
  <si>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</si>
  <si>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</si>
  <si>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</si>
  <si>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</si>
  <si>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</si>
  <si>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</si>
  <si>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</si>
  <si>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</si>
  <si>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</si>
  <si>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</si>
  <si>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</si>
  <si>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</si>
  <si>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</si>
  <si>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</si>
  <si>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</si>
  <si>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</si>
  <si>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</si>
  <si>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</si>
  <si>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</si>
  <si>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</si>
  <si>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</si>
  <si>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</si>
  <si>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</si>
  <si>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</si>
  <si>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</si>
  <si>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</si>
  <si>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</si>
  <si>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</si>
  <si>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</si>
  <si>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</si>
  <si>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</si>
  <si>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</si>
  <si>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</si>
  <si>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</si>
  <si>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</si>
  <si>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</si>
  <si>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</si>
  <si>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</si>
  <si>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</si>
  <si>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</si>
  <si>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</si>
  <si>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</si>
  <si>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</si>
  <si>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</si>
  <si>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</si>
  <si>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</si>
  <si>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</si>
  <si>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</si>
  <si>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</si>
  <si>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</si>
  <si>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</si>
  <si>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</si>
  <si>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</si>
  <si>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</si>
  <si>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</si>
  <si>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</si>
  <si>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</si>
  <si>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</si>
  <si>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</si>
  <si>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</si>
  <si>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</si>
  <si>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</si>
  <si>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</si>
  <si>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</si>
  <si>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</si>
  <si>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</si>
  <si>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</si>
  <si>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</si>
  <si>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</si>
  <si>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</si>
  <si>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</si>
  <si>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</si>
  <si>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</si>
  <si>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</si>
  <si>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</si>
  <si>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</si>
  <si>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</si>
  <si>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</si>
  <si>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</si>
  <si>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</si>
  <si>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</si>
  <si>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</si>
  <si>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</si>
  <si>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</si>
  <si>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</si>
  <si>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</si>
  <si>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</si>
  <si>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</si>
  <si>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</si>
  <si>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</si>
  <si>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</si>
  <si>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</si>
  <si>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</si>
  <si>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</si>
  <si>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</si>
  <si>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</si>
  <si>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</si>
  <si>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</si>
  <si>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</si>
  <si>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</si>
  <si>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</si>
  <si>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</si>
  <si>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</si>
  <si>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</si>
  <si>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</si>
  <si>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</si>
  <si>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</si>
  <si>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</si>
  <si>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</si>
  <si>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</si>
  <si>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</si>
  <si>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</si>
  <si>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</si>
  <si>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</si>
  <si>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</si>
  <si>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</si>
  <si>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</si>
  <si>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</si>
  <si>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</si>
  <si>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</si>
  <si>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</si>
  <si>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</si>
  <si>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</si>
  <si>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</si>
  <si>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</si>
  <si>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</si>
  <si>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</si>
  <si>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</si>
  <si>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</si>
  <si>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</si>
  <si>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</si>
  <si>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</si>
  <si>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</si>
  <si>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</si>
  <si>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</si>
  <si>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</si>
  <si>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</si>
  <si>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</si>
  <si>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</si>
  <si>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</si>
  <si>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</si>
  <si>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</si>
  <si>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</si>
  <si>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</si>
  <si>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</si>
  <si>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</si>
  <si>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</si>
  <si>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</si>
  <si>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</si>
  <si>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</si>
  <si>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</si>
  <si>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</si>
  <si>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</si>
  <si>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</si>
  <si>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</si>
  <si>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</si>
  <si>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</si>
  <si>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</si>
  <si>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</si>
  <si>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</si>
  <si>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</si>
  <si>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</si>
  <si>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</si>
  <si>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</si>
  <si>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</si>
  <si>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</si>
  <si>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</si>
  <si>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</si>
  <si>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</si>
  <si>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</si>
  <si>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</si>
  <si>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</si>
  <si>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</si>
  <si>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</si>
  <si>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</si>
  <si>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</si>
  <si>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</si>
  <si>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</si>
  <si>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</si>
  <si>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</si>
  <si>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</si>
  <si>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</si>
  <si>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</si>
  <si>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</si>
  <si>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</si>
  <si>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</si>
  <si>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</si>
  <si>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</si>
  <si>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</si>
  <si>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</si>
  <si>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</si>
  <si>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</si>
  <si>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</si>
  <si>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</si>
  <si>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</si>
  <si>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</si>
  <si>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</si>
  <si>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</si>
  <si>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</si>
  <si>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</si>
  <si>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</si>
  <si>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</si>
  <si>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</si>
  <si>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</si>
  <si>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</si>
  <si>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</si>
  <si>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</si>
  <si>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</si>
  <si>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</si>
  <si>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</si>
  <si>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</si>
  <si>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</si>
  <si>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</si>
  <si>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</si>
  <si>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</si>
  <si>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</si>
  <si>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</si>
  <si>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</si>
  <si>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</si>
  <si>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</si>
  <si>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</si>
  <si>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</si>
  <si>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</si>
  <si>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</si>
  <si>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</si>
  <si>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</si>
  <si>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</si>
  <si>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</si>
  <si>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</si>
  <si>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</si>
  <si>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</si>
  <si>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</si>
  <si>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</si>
  <si>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</si>
  <si>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</si>
  <si>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</si>
  <si>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</si>
  <si>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</si>
  <si>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</si>
  <si>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</si>
  <si>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</si>
  <si>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</si>
  <si>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</si>
  <si>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</si>
  <si>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</si>
  <si>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</si>
  <si>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</si>
  <si>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</si>
  <si>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</si>
  <si>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</si>
  <si>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</si>
  <si>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</si>
  <si>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</si>
  <si>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</si>
  <si>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</si>
  <si>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</si>
  <si>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</si>
  <si>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</si>
  <si>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</si>
  <si>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</si>
  <si>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</si>
  <si>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</si>
  <si>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</si>
  <si>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</si>
  <si>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</si>
  <si>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</si>
  <si>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</si>
  <si>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</si>
  <si>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</si>
  <si>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</si>
  <si>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</si>
  <si>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</si>
  <si>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</si>
  <si>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</si>
  <si>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</si>
  <si>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</si>
  <si>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</si>
  <si>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</si>
  <si>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</si>
  <si>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</si>
  <si>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</si>
  <si>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</si>
  <si>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</si>
  <si>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</si>
  <si>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</si>
  <si>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</si>
  <si>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</si>
  <si>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</si>
  <si>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</si>
  <si>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</si>
  <si>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</si>
  <si>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</si>
  <si>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</si>
  <si>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</si>
  <si>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</si>
  <si>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</si>
  <si>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</si>
  <si>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</si>
  <si>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</si>
  <si>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</si>
  <si>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</si>
  <si>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</si>
  <si>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</si>
  <si>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</si>
  <si>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</si>
  <si>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</si>
  <si>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</si>
  <si>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</si>
  <si>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</si>
  <si>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</si>
  <si>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</si>
  <si>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</si>
  <si>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</si>
  <si>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</si>
  <si>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</si>
  <si>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</si>
  <si>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</si>
  <si>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</si>
  <si>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</si>
  <si>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</si>
  <si>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</si>
  <si>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</si>
  <si>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</si>
  <si>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</si>
  <si>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</si>
  <si>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</si>
  <si>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</si>
  <si>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</si>
  <si>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</si>
  <si>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</si>
  <si>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</si>
  <si>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</si>
  <si>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</si>
  <si>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</si>
  <si>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</si>
  <si>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</si>
  <si>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</si>
  <si>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</si>
  <si>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</si>
  <si>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</si>
  <si>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</si>
  <si>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</si>
  <si>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</si>
  <si>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</si>
  <si>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</si>
  <si>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</si>
  <si>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</si>
  <si>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</si>
  <si>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</si>
  <si>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</si>
  <si>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</si>
  <si>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</si>
  <si>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</si>
  <si>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</si>
  <si>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</si>
  <si>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</si>
  <si>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</si>
  <si>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</si>
  <si>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</si>
  <si>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</si>
  <si>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</si>
  <si>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</si>
  <si>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</si>
  <si>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</si>
  <si>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</si>
  <si>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</si>
  <si>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</si>
  <si>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</si>
  <si>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</si>
  <si>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</si>
  <si>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</si>
  <si>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</si>
  <si>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</si>
  <si>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</si>
  <si>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</si>
  <si>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</si>
  <si>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</si>
  <si>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</si>
  <si>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</si>
  <si>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</si>
  <si>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</si>
  <si>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</si>
  <si>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</si>
  <si>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</si>
  <si>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</si>
  <si>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</si>
  <si>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</si>
  <si>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</si>
  <si>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</si>
  <si>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</si>
  <si>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</si>
  <si>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</si>
  <si>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</si>
  <si>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</si>
  <si>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</si>
  <si>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</si>
  <si>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</si>
  <si>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</si>
  <si>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</si>
  <si>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</si>
  <si>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</si>
  <si>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</si>
  <si>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</si>
  <si>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</si>
  <si>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</si>
  <si>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</si>
  <si>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</si>
  <si>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</si>
  <si>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</si>
  <si>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</si>
  <si>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</si>
  <si>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</si>
  <si>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</si>
  <si>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</si>
  <si>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</si>
  <si>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</si>
  <si>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</si>
  <si>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</si>
  <si>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</si>
  <si>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</si>
  <si>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</si>
  <si>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</si>
  <si>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</si>
  <si>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</si>
  <si>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</si>
  <si>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</si>
  <si>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</si>
  <si>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</si>
  <si>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</si>
  <si>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</si>
  <si>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</si>
  <si>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</si>
  <si>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</si>
  <si>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</si>
  <si>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</si>
  <si>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</si>
  <si>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</si>
  <si>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</si>
  <si>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</si>
  <si>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</si>
  <si>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</si>
  <si>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</si>
  <si>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</si>
  <si>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</si>
  <si>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</si>
  <si>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</si>
  <si>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</si>
  <si>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</si>
  <si>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</si>
  <si>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</si>
  <si>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</si>
  <si>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</si>
  <si>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</si>
  <si>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</si>
  <si>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</si>
  <si>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</si>
  <si>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</si>
  <si>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</si>
  <si>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</si>
  <si>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</si>
  <si>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</si>
  <si>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</si>
  <si>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</si>
  <si>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</si>
  <si>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</si>
  <si>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</si>
  <si>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</si>
  <si>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</si>
  <si>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</si>
  <si>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</si>
  <si>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</si>
  <si>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</si>
  <si>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</si>
  <si>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</si>
  <si>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</si>
  <si>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</si>
  <si>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</si>
  <si>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</si>
  <si>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</si>
  <si>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</si>
  <si>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</si>
  <si>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</si>
  <si>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</si>
  <si>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</si>
  <si>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</si>
  <si>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</si>
  <si>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</si>
  <si>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</si>
  <si>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</si>
  <si>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</si>
  <si>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</si>
  <si>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</si>
  <si>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</si>
  <si>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</si>
  <si>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</si>
  <si>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</si>
  <si>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</si>
  <si>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</si>
  <si>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</si>
  <si>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</si>
  <si>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</si>
  <si>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</si>
  <si>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</si>
  <si>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</si>
  <si>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</si>
  <si>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</si>
  <si>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</si>
  <si>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</si>
  <si>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</si>
  <si>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</si>
  <si>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</si>
  <si>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</si>
  <si>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</si>
  <si>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</si>
  <si>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</si>
  <si>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</si>
  <si>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</si>
  <si>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</si>
  <si>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</si>
  <si>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</si>
  <si>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</si>
  <si>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</si>
  <si>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</si>
  <si>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</si>
  <si>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</si>
  <si>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</si>
  <si>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</si>
  <si>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</si>
  <si>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</si>
  <si>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</si>
  <si>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</si>
  <si>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</si>
  <si>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</si>
  <si>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</si>
  <si>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</si>
  <si>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</si>
  <si>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</si>
  <si>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</si>
  <si>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</si>
  <si>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</si>
  <si>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</si>
  <si>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</si>
  <si>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</si>
  <si>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</si>
  <si>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</si>
  <si>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</si>
  <si>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</si>
  <si>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</si>
  <si>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</si>
  <si>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</si>
  <si>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</si>
  <si>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</si>
  <si>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</si>
  <si>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</si>
  <si>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</si>
  <si>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</si>
  <si>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</si>
  <si>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</si>
  <si>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</si>
  <si>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</si>
  <si>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</si>
  <si>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</si>
  <si>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</si>
  <si>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</si>
  <si>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</si>
  <si>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</si>
  <si>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</si>
  <si>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</si>
  <si>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</si>
  <si>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</si>
  <si>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</si>
  <si>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</si>
  <si>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</si>
  <si>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</si>
  <si>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</si>
  <si>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</si>
  <si>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</si>
  <si>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</si>
  <si>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</si>
  <si>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</si>
  <si>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</si>
  <si>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</si>
  <si>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</si>
  <si>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</si>
  <si>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</si>
  <si>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</si>
  <si>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</si>
  <si>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</si>
  <si>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</si>
  <si>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</si>
  <si>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</si>
  <si>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</si>
  <si>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</si>
  <si>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</si>
  <si>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</si>
  <si>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</si>
  <si>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</si>
  <si>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</si>
  <si>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</si>
  <si>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</si>
  <si>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</si>
  <si>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</si>
  <si>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</si>
  <si>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</si>
  <si>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</si>
  <si>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</si>
  <si>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</si>
  <si>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</si>
  <si>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</si>
  <si>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</si>
  <si>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</si>
  <si>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</si>
  <si>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</si>
  <si>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</si>
  <si>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</si>
  <si>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</si>
  <si>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</si>
  <si>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</si>
  <si>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</si>
  <si>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</si>
  <si>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</si>
  <si>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</si>
  <si>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</si>
  <si>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</si>
  <si>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</si>
  <si>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</si>
  <si>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</si>
  <si>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</si>
  <si>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</si>
  <si>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</si>
  <si>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</si>
  <si>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</si>
  <si>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</si>
  <si>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</si>
  <si>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</si>
  <si>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</si>
  <si>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</si>
  <si>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</si>
  <si>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</si>
  <si>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</si>
  <si>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</si>
  <si>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</si>
  <si>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</si>
  <si>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</si>
  <si>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</si>
  <si>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</si>
  <si>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</si>
  <si>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</si>
  <si>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</si>
  <si>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</si>
  <si>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</si>
  <si>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</si>
  <si>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</si>
  <si>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</si>
  <si>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</si>
  <si>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</si>
  <si>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</si>
  <si>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</si>
  <si>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</si>
  <si>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</si>
  <si>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</si>
  <si>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</si>
  <si>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</si>
  <si>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</si>
  <si>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</si>
  <si>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</si>
  <si>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</si>
  <si>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</si>
  <si>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</si>
  <si>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</si>
  <si>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</si>
  <si>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</si>
  <si>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</si>
  <si>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</si>
  <si>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</si>
  <si>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</si>
  <si>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</si>
  <si>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</si>
  <si>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</si>
  <si>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</si>
  <si>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</si>
  <si>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</si>
  <si>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</si>
  <si>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</si>
  <si>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</si>
  <si>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</si>
  <si>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</si>
  <si>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</si>
  <si>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</si>
  <si>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</si>
  <si>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</si>
  <si>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</si>
  <si>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</si>
  <si>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</si>
  <si>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</si>
  <si>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</si>
  <si>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</si>
  <si>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</si>
  <si>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</si>
  <si>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</si>
  <si>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</si>
  <si>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</si>
  <si>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</si>
  <si>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</si>
  <si>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</si>
  <si>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</si>
  <si>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</si>
  <si>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</si>
  <si>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</si>
  <si>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</si>
  <si>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</si>
  <si>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</si>
  <si>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</si>
  <si>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</si>
  <si>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</si>
  <si>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</si>
  <si>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</si>
  <si>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</si>
  <si>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</si>
  <si>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</si>
  <si>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</si>
  <si>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</si>
  <si>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</si>
  <si>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</si>
  <si>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</si>
  <si>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</si>
  <si>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</si>
  <si>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</si>
  <si>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</si>
  <si>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</si>
  <si>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</si>
  <si>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</si>
  <si>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</si>
  <si>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</si>
  <si>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</si>
  <si>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</si>
  <si>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</si>
  <si>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</si>
  <si>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</si>
  <si>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</si>
  <si>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</si>
  <si>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</si>
  <si>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</si>
  <si>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</si>
  <si>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</si>
  <si>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</si>
  <si>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</si>
  <si>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</si>
  <si>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</si>
  <si>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</si>
  <si>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</si>
  <si>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</si>
  <si>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</si>
  <si>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</si>
  <si>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</si>
  <si>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</si>
  <si>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</si>
  <si>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</si>
  <si>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</si>
  <si>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</si>
  <si>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</si>
  <si>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</si>
  <si>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</si>
  <si>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</si>
  <si>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</si>
  <si>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</si>
  <si>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</si>
  <si>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</si>
  <si>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</si>
  <si>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</si>
  <si>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</si>
  <si>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</si>
  <si>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</si>
  <si>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</si>
  <si>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</si>
  <si>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</si>
  <si>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</si>
  <si>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</si>
  <si>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</si>
  <si>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</si>
  <si>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</si>
  <si>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</si>
  <si>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</si>
  <si>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</si>
  <si>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</si>
  <si>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</si>
  <si>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</si>
  <si>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</si>
  <si>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</si>
  <si>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</si>
  <si>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</si>
  <si>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</si>
  <si>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</si>
  <si>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</si>
  <si>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</si>
  <si>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</si>
  <si>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</si>
  <si>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</si>
  <si>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</si>
  <si>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</si>
  <si>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</si>
  <si>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</si>
  <si>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</si>
  <si>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</si>
  <si>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</si>
  <si>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</si>
  <si>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</si>
  <si>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</si>
  <si>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</si>
  <si>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</si>
  <si>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</si>
  <si>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</si>
  <si>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</si>
  <si>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</si>
  <si>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</si>
  <si>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</si>
  <si>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</si>
  <si>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</si>
  <si>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</si>
  <si>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</si>
  <si>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</si>
  <si>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</si>
  <si>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</si>
  <si>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</si>
  <si>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</si>
  <si>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</si>
  <si>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</si>
  <si>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</si>
  <si>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</si>
  <si>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</si>
  <si>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</si>
  <si>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</si>
  <si>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</si>
  <si>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</si>
  <si>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</si>
  <si>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</si>
  <si>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</si>
  <si>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</si>
  <si>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</si>
  <si>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</si>
  <si>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</si>
  <si>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</si>
  <si>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</si>
  <si>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</si>
  <si>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</si>
  <si>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</si>
  <si>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</si>
  <si>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</si>
  <si>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</si>
  <si>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</si>
  <si>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</si>
  <si>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</si>
  <si>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</si>
  <si>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</si>
  <si>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</si>
  <si>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</si>
  <si>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</si>
  <si>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</si>
  <si>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</si>
  <si>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</si>
  <si>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</si>
  <si>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</si>
  <si>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</si>
  <si>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</si>
  <si>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</si>
  <si>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</si>
  <si>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</si>
  <si>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</si>
  <si>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</si>
  <si>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</si>
  <si>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</si>
  <si>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</si>
  <si>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</si>
  <si>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</si>
  <si>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</si>
  <si>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</si>
  <si>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</si>
  <si>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</si>
  <si>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</si>
  <si>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</si>
  <si>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</si>
  <si>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</si>
  <si>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</si>
  <si>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</si>
  <si>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</si>
  <si>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</si>
  <si>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</si>
  <si>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</si>
  <si>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</si>
  <si>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</si>
  <si>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</si>
  <si>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</si>
  <si>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</si>
  <si>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</si>
  <si>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</si>
  <si>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</si>
  <si>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</si>
  <si>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</si>
  <si>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</si>
  <si>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</si>
  <si>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</si>
  <si>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</si>
  <si>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</si>
  <si>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</si>
  <si>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</si>
  <si>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</si>
  <si>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</si>
  <si>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</si>
  <si>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</si>
  <si>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</si>
  <si>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</si>
  <si>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</si>
  <si>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</si>
  <si>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</si>
  <si>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</si>
  <si>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</si>
  <si>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</si>
  <si>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</si>
  <si>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</si>
  <si>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</si>
  <si>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</si>
  <si>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</si>
  <si>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</si>
  <si>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</si>
  <si>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</si>
  <si>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</si>
  <si>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</si>
  <si>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</si>
  <si>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</si>
  <si>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</si>
  <si>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</si>
  <si>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</si>
  <si>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</si>
  <si>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</si>
  <si>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</si>
  <si>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</si>
  <si>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</si>
  <si>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</si>
  <si>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</si>
  <si>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</si>
  <si>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</si>
  <si>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</si>
  <si>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</si>
  <si>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</si>
  <si>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</si>
  <si>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</si>
  <si>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</si>
  <si>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</si>
  <si>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</si>
  <si>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</si>
  <si>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</si>
  <si>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</si>
  <si>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</si>
  <si>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</si>
  <si>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</si>
  <si>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</si>
  <si>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</si>
  <si>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</si>
  <si>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</si>
  <si>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</si>
  <si>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</si>
  <si>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</si>
  <si>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</si>
  <si>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</si>
  <si>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</si>
  <si>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</si>
  <si>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</si>
  <si>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</si>
  <si>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</si>
  <si>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</si>
  <si>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</si>
  <si>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</si>
  <si>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</si>
  <si>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</si>
  <si>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</si>
  <si>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</si>
  <si>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</si>
  <si>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</si>
  <si>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</si>
  <si>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</si>
  <si>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</si>
  <si>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</si>
  <si>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</si>
  <si>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</si>
  <si>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</si>
  <si>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</si>
  <si>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</si>
  <si>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</si>
  <si>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</si>
  <si>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</si>
  <si>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</si>
  <si>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</si>
  <si>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</si>
  <si>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</si>
  <si>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</si>
  <si>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</si>
  <si>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</si>
  <si>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</si>
  <si>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</si>
  <si>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</si>
  <si>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</si>
  <si>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</si>
  <si>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</si>
  <si>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</si>
  <si>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</si>
  <si>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</si>
  <si>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</si>
  <si>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</si>
  <si>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</si>
  <si>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</si>
  <si>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</si>
  <si>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</si>
  <si>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</si>
  <si>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</si>
  <si>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</si>
  <si>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</si>
  <si>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</si>
  <si>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</si>
  <si>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</si>
  <si>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</si>
  <si>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</si>
  <si>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</si>
  <si>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</si>
  <si>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</si>
  <si>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</si>
  <si>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</si>
  <si>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</si>
  <si>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</si>
  <si>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</si>
  <si>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</si>
  <si>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</si>
  <si>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</si>
  <si>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</si>
  <si>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</si>
  <si>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</si>
  <si>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</si>
  <si>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</si>
  <si>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</si>
  <si>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</si>
  <si>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</si>
  <si>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</si>
  <si>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</si>
  <si>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</si>
  <si>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</si>
  <si>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</si>
  <si>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</si>
  <si>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</si>
  <si>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</si>
  <si>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</si>
  <si>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</si>
  <si>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</si>
  <si>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</si>
  <si>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</si>
  <si>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</si>
  <si>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</si>
  <si>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</si>
  <si>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</si>
  <si>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</si>
  <si>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</si>
  <si>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</si>
  <si>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</si>
  <si>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</si>
  <si>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</si>
  <si>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</si>
  <si>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</si>
  <si>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</si>
  <si>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</si>
  <si>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</si>
  <si>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</si>
  <si>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</si>
  <si>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OIM</t>
  </si>
  <si>
    <t>11-0113-2019</t>
  </si>
  <si>
    <t>11-0117-2019</t>
  </si>
  <si>
    <t>11-0498-2019</t>
  </si>
  <si>
    <t xml:space="preserve">11-1090-2018 </t>
  </si>
  <si>
    <t>11-1094-2018</t>
  </si>
  <si>
    <t xml:space="preserve">50-0186 - 2018 </t>
  </si>
  <si>
    <t>50-195-2018</t>
  </si>
  <si>
    <t>11-0886-2018</t>
  </si>
  <si>
    <t>50-0128-2018</t>
  </si>
  <si>
    <t>50-093-2018</t>
  </si>
  <si>
    <t>11-1632-2017</t>
  </si>
  <si>
    <t>50-0123-2018</t>
  </si>
  <si>
    <t>11-1634-2017</t>
  </si>
  <si>
    <t>50-0284-2017</t>
  </si>
  <si>
    <t>50-0232-2017</t>
  </si>
  <si>
    <t>50-0234-217</t>
  </si>
  <si>
    <t>11-1883-2016</t>
  </si>
  <si>
    <t>11-1916-2016</t>
  </si>
  <si>
    <t>50-0386-2016</t>
  </si>
  <si>
    <t>11-1721-2016</t>
  </si>
  <si>
    <t>11-1243-2016</t>
  </si>
  <si>
    <t>11-0427-2016</t>
  </si>
  <si>
    <t>11-0707-2016</t>
  </si>
  <si>
    <t>11-0678-2015</t>
  </si>
  <si>
    <t>11-0681-2015</t>
  </si>
  <si>
    <t>NAJ 749 - NAJ 733</t>
  </si>
  <si>
    <t>11-0955-2013</t>
  </si>
  <si>
    <t>11-0956-2013</t>
  </si>
  <si>
    <t>11-0553-2013</t>
  </si>
  <si>
    <t>NAJ 697 - NAJ 661</t>
  </si>
  <si>
    <t>NAJ 723 -  NAJ 661</t>
  </si>
  <si>
    <t>11-0704-2010</t>
  </si>
  <si>
    <t>11-0267-2009</t>
  </si>
  <si>
    <t>11-0248-2008</t>
  </si>
  <si>
    <t>PRESTAR EL SERVICIO DE DESARROLLO INFANTIL DE MEDIO FAMILIAR DIMF DE CONFORMIDAD CON EL MANUAL OPERATIVO DE LA MODALIDAD FAMILIAR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</si>
  <si>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LA POLÍTICA DE ESTADO PARA EL DESARROLLO INTEGRAL DE LA PRIMERA INFANCIA DE CERO A SIEMPRE</t>
  </si>
  <si>
    <t xml:space="preserve">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 DE  CONFORMIDAD CON EL MANUAL OPERATIVO  DE LA MODALIDAD Y DE LAS DIRECTRICES  ESTABLECIDAS POR EL ICBF, EN ARMONÍA  CON LA POLÍTICA DE ESTADO PARA EL DESARROLLO INTEGRAL DE LA PRIMERA INFANCIA" DE CERO  A SIEMPRE" EN LOS SERVICIOS DE LA MODALIDAD PROPIA E INTERCULTURAL. </t>
  </si>
  <si>
    <t>PRESTAR EL SERVICIO DE EDUCACIÓN INICIAL EN EL MARCO DE LA ATENCIÓN INTEGRAL A NIÑAS Y NIÑOS MENORES DE CINCO AÑOS O HASTA SU INGRESO AL GRADO DE TRANSICIÓN,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</si>
  <si>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EDUCACIÓN INICIAL, CUIDADO Y NUTRICIÓN A MUJERES GESTANTES, NIÑAS Y NIÑOS MENORES DE 6 MESES LACTANTES, NIÑOS Y NIÑAS EN PRIMERA INFANCIA EN EL MARCO DE LA ATENCIÓN INTEGRAL CON PERTENENCIA Y CALIDAD, A TRAVÉS DE LA MODALIDAD PROPIA E INTERCULTURAL QUE PERMITA PROMOVER LA GARANTÍA DE DERECHOS, LA PARTICIPACIÓN Y EL DESARROLLO INTEGRAL DE LA PRIMERA INFANCIA DE COMUNIDADES ÉTNICAS Y RURALES RESPONDIENDO A LAS CARACTERÍSTICAS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</si>
  <si>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NIÑOS Y NIÑAS MENORES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</si>
  <si>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5 AÑOS, O HASTA SU INGRESO AL GRADO DE TRANSICIÓN, Y A MUJERES GESTANTES Y MUJERES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</si>
  <si>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NIÑOS Y NIÑAS MENORES DE CINCO AÑOS , O HASTA SU INGRESO AL GRADO DE TRANSICIÓN  EN LOS  SERVICIOS  DE EDUCACIÓN INICIAL Y CUIDADO, EN LAS MODALIDADES CENTRO DE DESARROLLO INFANTIL Y DESARROLLO INFANTIL EN MEDIO FAMILIAR, CON EL FIN DE PROMOVER  EL DESARROLLO INTEGRAL DE LA PRIMERA INFANCIA CON CALIDAD, DE CONFORMIDAD  CON LOS LINEAMIENTOS, ESTÁNDARES DE CALIDAD  Y LAS DIRECTRICES, Y PARÁMETROS ESTABLECIDOS POR EL ICBF. </t>
  </si>
  <si>
    <t>ATENDER A NIÑOS Y NIÑAS MENORES DE CINCO AÑOS   O HASTA SU INGRESO AL GRADO DE TRANSICIÓN, EN LOS SERVICIOS DE EDUCACIÓN INICIAL Y CUIDADO, EN LAS MODALIDADES  CENTRO DE DESARROLLO INFANTIL Y DESARROLLO EN MEDIO FAMILIAR, CON EL FIN DE PROMOVER  EL DESARROLLO INTEGRAL DE LA PRIMERA  INFANCIA CON CALIDAD, DE CONFORMIDAD CON LOS LINEAMIENTOS  Y ESTÁNDARES  DE CALIDAD Y LAS DIRECTRICES  Y PARÁMETROS ESTABLECIDOS POR EL ICBF.</t>
  </si>
  <si>
    <t xml:space="preserve">LA IMPLEMENTACIÓN DE UN PROCESO DE CUALIFICACIÓN AL TALENTO HUMANO, FORMACIÓN Y ACOMPAÑAMIENTO PSICOSOCIAL A FAMILIAS BENEFICIARIAS DE MODALIDADES DE ATENCIÓN INTEGRAL A LA PRIMERA INFANCIA DEL INSTITUTO COLOMBIANO DE BIENESTAR  FAMILIAR  -  ICBF, PARA EL FORTALECIMIENTO DE VÍNCULOS  AFECTIVOS Y LA RESILIENCIA  FAMILIAR DESDE LAS EDADES TEMPRANAS, INCLUIDA LA GESTACIÓN COMO ESTRATEGIA  DE PREVENCIÓN DE LAS  VIOLENCIAS EN ZONAS DE CONFLICTO Y ALTO RIESGO  DE RECLUTAMIENTO EN COLOMBIA. </t>
  </si>
  <si>
    <t>PROMOVER LA  GARANTÍA DE DERECHOS  DE LOS NIÑOS , NIÑAS Y ADOLESCENTES, Y PREVENIR SU VULNERACIÓN, A PARTIR  DEL EMPODERAMIENTO  COMO SUJETOS DE DERECHOS, LA GESTIÓN Y LA ARTICULACIÓN INTERINSTITUCIONAL, Y LA PROMOCIÓN  DE CORRESPONSABILIDAD CON LAS FAMILIAS, LA SOCIEDAD EL ESTADO EN SU PROTECCIÓN INTEGRAL, CON ENFOQUE  DIFERENCIAL PARA LOS PUEBLOS INDÍGENAS Y COMUNIDADES AFROCOLOMBIANAS.</t>
  </si>
  <si>
    <t>BRINDAR ATENCIÓN A LA PRIMERA INFANCIA, NIÑOS Y NIÑAS MENORES DE 5 AÑOS, DE FAMILIAS CON VULNERABILIDAD ECONÓMICA, SOCIAL, CULTURAL, NUTRICIONAL Y PSICOAFECTIVA A TRAVÉS DE LOS HOGARES COMUNITARIOS DE BIENESTAR MODALIDAD 0-5 EN LAS SIGUIENTES FORMAD DE ATENCIÓN: FAMILIARES, MULTIPLES,GRUPALES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</si>
  <si>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 xml:space="preserve">BRINDAR ATENCIÓN A LA PRIMERA INFANCIA, NIÑOS Y NIÑAS MENORES DE SEIS AÑOS, DE FAMILIAS CON VULNERABILIDAD ECONÓMICA, SOCIAL, CULTURAL, NUTRICIONAL Y PSICOAFECTIVA A TRAVÉS DE LOS HOGARES COMUNITARIOS DE BIENESTAR MODALIDAD 0-7 PRIORITARIAMENTE A NIÑOS, NIÑAS EN SITUACIÓN DE DESPLAZAMIENTO. APOYAR A LAS  FAMILIAS EN DESARROLLO  CON MUJERES GESTANTES, MADRES  LACTANTES Y NIÑOS, NIÑAS MENORES DE DOS AÑOS QUE SE ENCUENTREN EN SITUACIÓN DE DESPLAZAMIENTO.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</si>
  <si>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</si>
  <si>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FDL</t>
  </si>
  <si>
    <t>106</t>
  </si>
  <si>
    <t>042</t>
  </si>
  <si>
    <t>AUNAR ESFUERZOS PARA DESARROLLAR DOS EVENTOS FORMATIVOS DIRIGIDOS A  MADRES GESTANTES Y LACTANTES NIÑOS, NIÑAS Y ADOLESCENTES EN EL RANDO DE EDAD DE 3 A 17 AÑOS, FRENTE A LOS INTOLERABLES ESTABLECIDOS EN LA POLITICA PUBLICA DEINFANCIA Y ADOLESCENCIA DEL DISTRITO.</t>
  </si>
  <si>
    <t>11-0685-2020</t>
  </si>
  <si>
    <t>11-0496-2020</t>
  </si>
  <si>
    <t>PRESTAR LOS SERVICIOS DE EDUCACIÓN INICIAL EN EL MARCO DE LA ATENCIÓN INTEGRAL EN DESARROLLO INFANTIL EN MEDIO FAMILIAR - DIMF -  DE CONFORMIDAD CON EL MANUAL OPERATIVO DE LA MODALIDAD FAMILIAR, EL LINEAMIENTO TÉCNICO PARA LA ATENCIÓN A LA PRIMERA INFANCIA Y LAS DIRECTRICES ESTABLECIDAS  POR EL ICBF, EN ARMONÍA CON LA POLÍTICA DEL ESTADO PARA EL DESARROLLO INTEGRAL DE LA PRIMERA INFANCIA DE CERO A SIEMPRE.</t>
  </si>
  <si>
    <t>ESPERANZA AREVALO BORRERO</t>
  </si>
  <si>
    <t>CALLE 24C # 40 18</t>
  </si>
  <si>
    <t>3212326445</t>
  </si>
  <si>
    <t>FUNCRECER@GMAIL.COM</t>
  </si>
  <si>
    <t>50-283-2017</t>
  </si>
  <si>
    <t>CALLE 24 #44A 79</t>
  </si>
  <si>
    <t xml:space="preserve">PRESTAR EL SERVICIO DE EDUCACIÓN INICIAL  EN EL MARCO DE LA ATENCIÓN INTEGRAL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</si>
  <si>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POLITICA DE ESTADO PARA EL DESARROLLO  INTEGRAL DE LA PRIMERA INFANCIA  DE CERO A SIEMPRE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</si>
  <si>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2 DE CERO A SIEMPRE, EN EL SERVICIO DESARROLLO INFANTIL EN MEDIO FAMILIAR.</t>
  </si>
  <si>
    <t>PRESTAR LOS SERVICIOS  DE EDUCACIÓN INICIAL  EN EL MARCO DE LA ATENCIO0N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</si>
  <si>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BRINDAR ATENCIÓN A LA PRIMERA INFANCIA, NIÑOS Y NIÑAS  MENORES DE CINCO AÑOS, FAMILIAS EN SITUACIÓN DE VULNERABILIDAD A TRAVÉS DE LOS HOGARES COMUNITARIOS DE BIENESTAR FAMILIAR EN LAS SIGUIENTES FORMAS DE ATENCIÓN: FAMILIARES MÚLTIPLES, GRUPALES, JARDÍN SOCIAL, EMPRESARIALES Y MODALIDAD FAMI, DE CONFORMIDAD CON LOS LINEAMIENTOS, ESTÁNDARES DIRECTRICES QUE EL ICBF EXPIDA PARA LAS MISMAS </t>
  </si>
  <si>
    <t xml:space="preserve">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 </t>
  </si>
  <si>
    <t>PRESTAR EL SERVICIO DE EDUCACIÓN INICIAL EN EL MARCO DE LA ATENCIÓN INTEGRAL A NIÑAS Y NIÑOS MENORES DE CINCO AÑOS O HASTA SU INGRESO AL GRADO DE TRANSICION, DE CONFORMIDAD   CON EL MANUAL OPERATIVO DE LA MODALIDAD Y DE LAS DIRECTRICES ESTABLECIDAS POR EL ICBF, EN ARMONÍA CON LA POLÍTICA DE ESTADO PARA EL DESARROLLO INTEGRAL  DE LA PRIMERA INFANCIA DE CERO A SIEMPRE EN EL SERVICIO  CENTRO DE DESARROLLO INFANTIL.</t>
  </si>
  <si>
    <t>PRESTAR EL SERVICIO DE ATENCIÓN A NIÑOS Y NIÑAS MENORES DE SEIS AÑOS, O HASTA SU INGRESO AL GRADO DE TRANSICIÓN, CON EL FIN DE PROMOVER EL DESARROLLO INTEGRAL DE LA PRIMERA INFANCIA CON CALIDAD, DE CONFORMIDAD CON EL LINEAMIENTO, MANUAL OPERATIVO, LAS DIRECTRICES, ESTABLECIDOS POR EL ICBF, EN EL MARCO DE LA POLÍTICA DE ESTADO PARA EL DESARROLLO INTEGRAL DE LA PRIMERA INFANCIA DE CERO A SIEMPRE, EN EL SERVICIO CENTRO DE DESARROLLO INFANTIL.</t>
  </si>
  <si>
    <t>BRINDAR ATENCIÓN A LA PRIMERA INFANCIA, NIÑOS Y NIÑAS MENORES DE 5 AÑOS, DE FAMILIAS CON VULNERABILIDAD ECONÓMICA, SOCIAL, CULTURAL, NUTRICIONAL Y PSICOAFECTIVA A TRAVÉS DE LOS HOGARES COMUNITARIOS DE BIENESTAR MODALIDAD 0-5 EN LAS SIGUIENTES FORMAS DE ATENCIÓN: FAMILIARES, MULTIPLES, GRUPALES Y EMPRESARIALES, PRIORITARIAMENTE EN SITUACIÓN DE DESPLAZAMIENTO; Y EN LA MODALIDAD FAMI, APOYAR A LAS FAMILIAS EN DESARROLLO, MADRES GESTANTES, MADRES LACTANTES Y NIÑOS Y NIÑAS MENORES DE 2 AÑOS QUE SE ENCUENTREN EN VULNERABILIDAD PSICOAFECTIVA, NUTRICIONAL, ECONÓMICA Y SOCIAL, PRIORITARIAMENTE EN SITUACIÓN DE DESPLAZAMIENTO</t>
  </si>
  <si>
    <t>11-0613-2019</t>
  </si>
  <si>
    <t>PRESTAR EL SERVICIO DE ATENCION, EDUCACIÓN INICIAL Y CUIDADO  A NIÑAS Y NIÑOS MENORES DE 5 AÑOS, O HASTA SU INGRESO AL GRADO DE TRANSICIÓN CON EL FIN DE PROMOVER EL DESARROLLO DE LA PRIMERA INFANCIA DE CONFORMIDAD CON LOS MANUALES OPERATIVOS DE LAS MODALIDADES Y LAS DIRECTRICES ESTABLECIDAS POR EL ICBF EN ARMONÍA CON LA POLÍTICA DE ESTADO PARA EL DESARROLLO INTEGRAL DE LA PRIMERA INFANCIA  DE CERO A SIEMPRE, EN EL SERVICIO DESARROLLO INFANTIL EN MEDIO FAMILIAR.</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</si>
  <si>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AL CONTRATISTA , PARA QUE ESTE ASUMA BAJO SU EXCLUSIVA RESPONSABILIDAD DE DICHA ATENCIÓN.</t>
  </si>
  <si>
    <t>PRESTAR EL SERVICIO DE EDUCACIÓN INICIAL EN EL MARCO DE LA ATENCIÓN INTEGRAL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</si>
  <si>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ATENCIÓN, EDUCACIÓN INICIAL, Y CUIDADO A NIÑOS Y NIÑAS MENORES 5 AÑOS, O HASTA SU INGRESO AL GRADO DE TRANSICIÓN, Y A MUJERES GESTANTES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</si>
  <si>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NIÑAS Y NIÑOS MENORES DE 6 AÑOS, O HASTA SU INGRESO AL GRADO DE TRANSICIÓN DE CONFORMIDAD CON LOS MANUALES OPERATIVOS DE LAS MODALIDADES Y LAS DIRECTRICES ESTABLECIDAS POR EL ICBF EN EL MARCO DE LA POLÍTICA  DE ESTADO PARA EL DESARROLLO IN INTEGRAL  DE LA PRIMERA INFANCIA  DE CERO A SIEMPRE  EN EL SERVICIO DE DESARROLLO INFANTIL EN MEDIO FAMILIAR </t>
  </si>
  <si>
    <t>2021-11-10000190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</si>
</sst>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5" zoomScaleNormal="7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2753</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830073291</v>
      </c>
      <c r="C20" s="5"/>
      <c r="D20" s="73"/>
      <c r="E20" s="5"/>
      <c r="F20" s="5"/>
      <c r="G20" s="5"/>
      <c r="H20" s="241"/>
      <c r="I20" s="147" t="s">
        <v>1156</v>
      </c>
      <c r="J20" s="148" t="s">
        <v>1153</v>
      </c>
      <c r="K20" s="149">
        <v>4685953181</v>
      </c>
      <c r="L20" s="150"/>
      <c r="M20" s="150">
        <v>44561</v>
      </c>
      <c r="N20" s="133">
        <f>+(M20-L20)/30</f>
        <v>1485.3666666666666</v>
      </c>
      <c r="O20" s="136"/>
      <c r="U20" s="132"/>
      <c r="V20" s="105">
        <f ca="1">NOW()</f>
        <v>44194.406661458335</v>
      </c>
      <c r="W20" s="105">
        <f ca="1">NOW()</f>
        <v>44194.406661458335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FUNDACIÓN SOCIAL CRECER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2747</v>
      </c>
      <c r="E48" s="143">
        <v>43496</v>
      </c>
      <c r="F48" s="143">
        <v>43819</v>
      </c>
      <c r="G48" s="158">
        <f>IF(AND(E48&lt;&gt;"",F48&lt;&gt;""),((F48-E48)/30),"")</f>
        <v>10.766666666666667</v>
      </c>
      <c r="H48" s="114" t="s">
        <v>2711</v>
      </c>
      <c r="I48" s="113" t="s">
        <v>1156</v>
      </c>
      <c r="J48" s="113" t="s">
        <v>1153</v>
      </c>
      <c r="K48" s="116">
        <v>10685634260</v>
      </c>
      <c r="L48" s="115" t="s">
        <v>1148</v>
      </c>
      <c r="M48" s="117">
        <v>0</v>
      </c>
      <c r="N48" s="115" t="s">
        <v>27</v>
      </c>
      <c r="O48" s="122" t="s">
        <v>1148</v>
      </c>
      <c r="P48" s="78"/>
    </row>
    <row r="49" spans="1:16" s="6" customFormat="1" ht="24.75" customHeight="1" x14ac:dyDescent="0.25">
      <c r="A49" s="141">
        <v>2</v>
      </c>
      <c r="B49" s="111" t="s">
        <v>2665</v>
      </c>
      <c r="C49" s="122" t="s">
        <v>31</v>
      </c>
      <c r="D49" s="110" t="s">
        <v>2677</v>
      </c>
      <c r="E49" s="143">
        <v>43488</v>
      </c>
      <c r="F49" s="143">
        <v>43822</v>
      </c>
      <c r="G49" s="158">
        <f t="shared" ref="G49:G50" si="2">IF(AND(E49&lt;&gt;"",F49&lt;&gt;""),((F49-E49)/30),"")</f>
        <v>11.133333333333333</v>
      </c>
      <c r="H49" s="114" t="s">
        <v>2738</v>
      </c>
      <c r="I49" s="113" t="s">
        <v>741</v>
      </c>
      <c r="J49" s="113" t="s">
        <v>742</v>
      </c>
      <c r="K49" s="116">
        <v>5323925899</v>
      </c>
      <c r="L49" s="122" t="s">
        <v>1148</v>
      </c>
      <c r="M49" s="117">
        <v>0</v>
      </c>
      <c r="N49" s="122" t="s">
        <v>27</v>
      </c>
      <c r="O49" s="122" t="s">
        <v>1148</v>
      </c>
      <c r="P49" s="78"/>
    </row>
    <row r="50" spans="1:16" s="6" customFormat="1" ht="24.75" customHeight="1" x14ac:dyDescent="0.25">
      <c r="A50" s="141">
        <v>3</v>
      </c>
      <c r="B50" s="111" t="s">
        <v>2665</v>
      </c>
      <c r="C50" s="122" t="s">
        <v>31</v>
      </c>
      <c r="D50" s="110" t="s">
        <v>2678</v>
      </c>
      <c r="E50" s="143">
        <v>43488</v>
      </c>
      <c r="F50" s="143">
        <v>43738</v>
      </c>
      <c r="G50" s="158">
        <f t="shared" si="2"/>
        <v>8.3333333333333339</v>
      </c>
      <c r="H50" s="120" t="s">
        <v>2739</v>
      </c>
      <c r="I50" s="113" t="s">
        <v>741</v>
      </c>
      <c r="J50" s="113" t="s">
        <v>742</v>
      </c>
      <c r="K50" s="116">
        <v>311106421</v>
      </c>
      <c r="L50" s="122" t="s">
        <v>1148</v>
      </c>
      <c r="M50" s="117">
        <v>0</v>
      </c>
      <c r="N50" s="122" t="s">
        <v>27</v>
      </c>
      <c r="O50" s="122" t="s">
        <v>1148</v>
      </c>
      <c r="P50" s="78"/>
    </row>
    <row r="51" spans="1:16" s="6" customFormat="1" ht="24.75" customHeight="1" outlineLevel="1" x14ac:dyDescent="0.25">
      <c r="A51" s="141">
        <v>4</v>
      </c>
      <c r="B51" s="111" t="s">
        <v>2665</v>
      </c>
      <c r="C51" s="122" t="s">
        <v>31</v>
      </c>
      <c r="D51" s="110" t="s">
        <v>2679</v>
      </c>
      <c r="E51" s="143">
        <v>43483</v>
      </c>
      <c r="F51" s="143">
        <v>43819</v>
      </c>
      <c r="G51" s="158">
        <f t="shared" ref="G51:G107" si="3">IF(AND(E51&lt;&gt;"",F51&lt;&gt;""),((F51-E51)/30),"")</f>
        <v>11.2</v>
      </c>
      <c r="H51" s="120" t="s">
        <v>2712</v>
      </c>
      <c r="I51" s="113" t="s">
        <v>1156</v>
      </c>
      <c r="J51" s="113" t="s">
        <v>1153</v>
      </c>
      <c r="K51" s="116">
        <v>949352947</v>
      </c>
      <c r="L51" s="122" t="s">
        <v>1148</v>
      </c>
      <c r="M51" s="117">
        <v>0</v>
      </c>
      <c r="N51" s="122" t="s">
        <v>27</v>
      </c>
      <c r="O51" s="122" t="s">
        <v>1148</v>
      </c>
      <c r="P51" s="78"/>
    </row>
    <row r="52" spans="1:16" s="7" customFormat="1" ht="24.75" customHeight="1" outlineLevel="1" x14ac:dyDescent="0.25">
      <c r="A52" s="142">
        <v>5</v>
      </c>
      <c r="B52" s="111" t="s">
        <v>2665</v>
      </c>
      <c r="C52" s="122" t="s">
        <v>31</v>
      </c>
      <c r="D52" s="110" t="s">
        <v>2680</v>
      </c>
      <c r="E52" s="143">
        <v>43405</v>
      </c>
      <c r="F52" s="143">
        <v>43441</v>
      </c>
      <c r="G52" s="158">
        <f t="shared" si="3"/>
        <v>1.2</v>
      </c>
      <c r="H52" s="120" t="s">
        <v>2744</v>
      </c>
      <c r="I52" s="113" t="s">
        <v>1156</v>
      </c>
      <c r="J52" s="113" t="s">
        <v>1153</v>
      </c>
      <c r="K52" s="116">
        <v>104402311</v>
      </c>
      <c r="L52" s="122" t="s">
        <v>1148</v>
      </c>
      <c r="M52" s="117">
        <v>0</v>
      </c>
      <c r="N52" s="122" t="s">
        <v>27</v>
      </c>
      <c r="O52" s="122" t="s">
        <v>1148</v>
      </c>
      <c r="P52" s="79"/>
    </row>
    <row r="53" spans="1:16" s="7" customFormat="1" ht="24.75" customHeight="1" outlineLevel="1" x14ac:dyDescent="0.25">
      <c r="A53" s="142">
        <v>6</v>
      </c>
      <c r="B53" s="111" t="s">
        <v>2665</v>
      </c>
      <c r="C53" s="122" t="s">
        <v>31</v>
      </c>
      <c r="D53" s="110" t="s">
        <v>2681</v>
      </c>
      <c r="E53" s="143">
        <v>43405</v>
      </c>
      <c r="F53" s="143">
        <v>43434</v>
      </c>
      <c r="G53" s="158">
        <f t="shared" si="3"/>
        <v>0.96666666666666667</v>
      </c>
      <c r="H53" s="120" t="s">
        <v>2740</v>
      </c>
      <c r="I53" s="113" t="s">
        <v>1156</v>
      </c>
      <c r="J53" s="113" t="s">
        <v>1153</v>
      </c>
      <c r="K53" s="116">
        <v>1003619820</v>
      </c>
      <c r="L53" s="122" t="s">
        <v>1148</v>
      </c>
      <c r="M53" s="117">
        <v>0</v>
      </c>
      <c r="N53" s="122" t="s">
        <v>27</v>
      </c>
      <c r="O53" s="122" t="s">
        <v>1148</v>
      </c>
      <c r="P53" s="79"/>
    </row>
    <row r="54" spans="1:16" s="7" customFormat="1" ht="24.75" customHeight="1" outlineLevel="1" x14ac:dyDescent="0.25">
      <c r="A54" s="142">
        <v>7</v>
      </c>
      <c r="B54" s="111" t="s">
        <v>2665</v>
      </c>
      <c r="C54" s="122" t="s">
        <v>31</v>
      </c>
      <c r="D54" s="110" t="s">
        <v>2682</v>
      </c>
      <c r="E54" s="143">
        <v>43400</v>
      </c>
      <c r="F54" s="143">
        <v>43434</v>
      </c>
      <c r="G54" s="158">
        <f t="shared" si="3"/>
        <v>1.1333333333333333</v>
      </c>
      <c r="H54" s="120" t="s">
        <v>2713</v>
      </c>
      <c r="I54" s="113" t="s">
        <v>741</v>
      </c>
      <c r="J54" s="113" t="s">
        <v>742</v>
      </c>
      <c r="K54" s="118">
        <v>466438602</v>
      </c>
      <c r="L54" s="122" t="s">
        <v>1148</v>
      </c>
      <c r="M54" s="117">
        <v>0</v>
      </c>
      <c r="N54" s="122" t="s">
        <v>27</v>
      </c>
      <c r="O54" s="122" t="s">
        <v>1148</v>
      </c>
      <c r="P54" s="79"/>
    </row>
    <row r="55" spans="1:16" s="7" customFormat="1" ht="24.75" customHeight="1" outlineLevel="1" x14ac:dyDescent="0.25">
      <c r="A55" s="142">
        <v>8</v>
      </c>
      <c r="B55" s="111" t="s">
        <v>2665</v>
      </c>
      <c r="C55" s="122" t="s">
        <v>31</v>
      </c>
      <c r="D55" s="110" t="s">
        <v>2683</v>
      </c>
      <c r="E55" s="143">
        <v>43400</v>
      </c>
      <c r="F55" s="143">
        <v>43434</v>
      </c>
      <c r="G55" s="158">
        <f t="shared" si="3"/>
        <v>1.1333333333333333</v>
      </c>
      <c r="H55" s="120" t="s">
        <v>2713</v>
      </c>
      <c r="I55" s="113" t="s">
        <v>741</v>
      </c>
      <c r="J55" s="113" t="s">
        <v>742</v>
      </c>
      <c r="K55" s="118">
        <v>47319860</v>
      </c>
      <c r="L55" s="122" t="s">
        <v>1148</v>
      </c>
      <c r="M55" s="117">
        <v>0</v>
      </c>
      <c r="N55" s="122" t="s">
        <v>27</v>
      </c>
      <c r="O55" s="122" t="s">
        <v>1148</v>
      </c>
      <c r="P55" s="79"/>
    </row>
    <row r="56" spans="1:16" s="7" customFormat="1" ht="24.75" customHeight="1" outlineLevel="1" x14ac:dyDescent="0.25">
      <c r="A56" s="142">
        <v>9</v>
      </c>
      <c r="B56" s="111" t="s">
        <v>2665</v>
      </c>
      <c r="C56" s="122" t="s">
        <v>31</v>
      </c>
      <c r="D56" s="110" t="s">
        <v>2684</v>
      </c>
      <c r="E56" s="143">
        <v>43313</v>
      </c>
      <c r="F56" s="143">
        <v>43404</v>
      </c>
      <c r="G56" s="158">
        <f t="shared" si="3"/>
        <v>3.0333333333333332</v>
      </c>
      <c r="H56" s="120" t="s">
        <v>2748</v>
      </c>
      <c r="I56" s="113" t="s">
        <v>1156</v>
      </c>
      <c r="J56" s="113" t="s">
        <v>1153</v>
      </c>
      <c r="K56" s="118">
        <v>2376827460</v>
      </c>
      <c r="L56" s="122" t="s">
        <v>1148</v>
      </c>
      <c r="M56" s="117">
        <v>0</v>
      </c>
      <c r="N56" s="122" t="s">
        <v>27</v>
      </c>
      <c r="O56" s="122" t="s">
        <v>1148</v>
      </c>
      <c r="P56" s="79"/>
    </row>
    <row r="57" spans="1:16" s="7" customFormat="1" ht="24.75" customHeight="1" outlineLevel="1" x14ac:dyDescent="0.25">
      <c r="A57" s="142">
        <v>10</v>
      </c>
      <c r="B57" s="64" t="s">
        <v>2665</v>
      </c>
      <c r="C57" s="122" t="s">
        <v>31</v>
      </c>
      <c r="D57" s="63" t="s">
        <v>2685</v>
      </c>
      <c r="E57" s="143">
        <v>43313</v>
      </c>
      <c r="F57" s="143">
        <v>43404</v>
      </c>
      <c r="G57" s="158">
        <f t="shared" si="3"/>
        <v>3.0333333333333332</v>
      </c>
      <c r="H57" s="120" t="s">
        <v>2713</v>
      </c>
      <c r="I57" s="63" t="s">
        <v>741</v>
      </c>
      <c r="J57" s="63" t="s">
        <v>759</v>
      </c>
      <c r="K57" s="66">
        <v>14688960</v>
      </c>
      <c r="L57" s="122" t="s">
        <v>1148</v>
      </c>
      <c r="M57" s="117">
        <v>0</v>
      </c>
      <c r="N57" s="122" t="s">
        <v>27</v>
      </c>
      <c r="O57" s="122" t="s">
        <v>1148</v>
      </c>
      <c r="P57" s="79"/>
    </row>
    <row r="58" spans="1:16" s="7" customFormat="1" ht="24.75" customHeight="1" outlineLevel="1" x14ac:dyDescent="0.25">
      <c r="A58" s="142">
        <v>11</v>
      </c>
      <c r="B58" s="64" t="s">
        <v>2665</v>
      </c>
      <c r="C58" s="122" t="s">
        <v>31</v>
      </c>
      <c r="D58" s="63" t="s">
        <v>2686</v>
      </c>
      <c r="E58" s="143">
        <v>43123</v>
      </c>
      <c r="F58" s="143">
        <v>43312</v>
      </c>
      <c r="G58" s="158">
        <f t="shared" si="3"/>
        <v>6.3</v>
      </c>
      <c r="H58" s="120" t="s">
        <v>2713</v>
      </c>
      <c r="I58" s="63" t="s">
        <v>741</v>
      </c>
      <c r="J58" s="63" t="s">
        <v>742</v>
      </c>
      <c r="K58" s="66">
        <v>526231886</v>
      </c>
      <c r="L58" s="122" t="s">
        <v>1148</v>
      </c>
      <c r="M58" s="117">
        <v>0</v>
      </c>
      <c r="N58" s="122" t="s">
        <v>27</v>
      </c>
      <c r="O58" s="122" t="s">
        <v>1148</v>
      </c>
      <c r="P58" s="79"/>
    </row>
    <row r="59" spans="1:16" s="7" customFormat="1" ht="24.75" customHeight="1" outlineLevel="1" x14ac:dyDescent="0.25">
      <c r="A59" s="142">
        <v>12</v>
      </c>
      <c r="B59" s="64" t="s">
        <v>2665</v>
      </c>
      <c r="C59" s="122" t="s">
        <v>31</v>
      </c>
      <c r="D59" s="63" t="s">
        <v>2687</v>
      </c>
      <c r="E59" s="143">
        <v>43085</v>
      </c>
      <c r="F59" s="143">
        <v>43404</v>
      </c>
      <c r="G59" s="158">
        <f t="shared" si="3"/>
        <v>10.633333333333333</v>
      </c>
      <c r="H59" s="64" t="s">
        <v>2714</v>
      </c>
      <c r="I59" s="63" t="s">
        <v>1156</v>
      </c>
      <c r="J59" s="63" t="s">
        <v>1153</v>
      </c>
      <c r="K59" s="66">
        <v>906255158</v>
      </c>
      <c r="L59" s="122" t="s">
        <v>1148</v>
      </c>
      <c r="M59" s="117">
        <v>0</v>
      </c>
      <c r="N59" s="122" t="s">
        <v>27</v>
      </c>
      <c r="O59" s="122" t="s">
        <v>26</v>
      </c>
      <c r="P59" s="79"/>
    </row>
    <row r="60" spans="1:16" s="7" customFormat="1" ht="24.75" customHeight="1" outlineLevel="1" x14ac:dyDescent="0.25">
      <c r="A60" s="142">
        <v>13</v>
      </c>
      <c r="B60" s="120" t="s">
        <v>2665</v>
      </c>
      <c r="C60" s="122" t="s">
        <v>31</v>
      </c>
      <c r="D60" s="119" t="s">
        <v>2688</v>
      </c>
      <c r="E60" s="143">
        <v>43313</v>
      </c>
      <c r="F60" s="143">
        <v>43403</v>
      </c>
      <c r="G60" s="158">
        <f t="shared" si="3"/>
        <v>3</v>
      </c>
      <c r="H60" s="120" t="s">
        <v>2713</v>
      </c>
      <c r="I60" s="119" t="s">
        <v>741</v>
      </c>
      <c r="J60" s="119" t="s">
        <v>742</v>
      </c>
      <c r="K60" s="121">
        <v>387153367</v>
      </c>
      <c r="L60" s="122" t="s">
        <v>1148</v>
      </c>
      <c r="M60" s="117">
        <v>0</v>
      </c>
      <c r="N60" s="122" t="s">
        <v>27</v>
      </c>
      <c r="O60" s="122" t="s">
        <v>1148</v>
      </c>
      <c r="P60" s="79"/>
    </row>
    <row r="61" spans="1:16" s="7" customFormat="1" ht="24.75" customHeight="1" outlineLevel="1" x14ac:dyDescent="0.25">
      <c r="A61" s="142">
        <v>14</v>
      </c>
      <c r="B61" s="120" t="s">
        <v>2665</v>
      </c>
      <c r="C61" s="122" t="s">
        <v>31</v>
      </c>
      <c r="D61" s="119" t="s">
        <v>2689</v>
      </c>
      <c r="E61" s="143">
        <v>43085</v>
      </c>
      <c r="F61" s="143">
        <v>43404</v>
      </c>
      <c r="G61" s="158">
        <f t="shared" si="3"/>
        <v>10.633333333333333</v>
      </c>
      <c r="H61" s="120" t="s">
        <v>2750</v>
      </c>
      <c r="I61" s="119" t="s">
        <v>1156</v>
      </c>
      <c r="J61" s="119" t="s">
        <v>1153</v>
      </c>
      <c r="K61" s="121">
        <v>3236502187</v>
      </c>
      <c r="L61" s="122" t="s">
        <v>1148</v>
      </c>
      <c r="M61" s="117">
        <v>0</v>
      </c>
      <c r="N61" s="122" t="s">
        <v>27</v>
      </c>
      <c r="O61" s="122" t="s">
        <v>26</v>
      </c>
      <c r="P61" s="79"/>
    </row>
    <row r="62" spans="1:16" s="7" customFormat="1" ht="24.75" customHeight="1" outlineLevel="1" x14ac:dyDescent="0.25">
      <c r="A62" s="142">
        <v>15</v>
      </c>
      <c r="B62" s="120" t="s">
        <v>2665</v>
      </c>
      <c r="C62" s="122" t="s">
        <v>31</v>
      </c>
      <c r="D62" s="119" t="s">
        <v>2736</v>
      </c>
      <c r="E62" s="143">
        <v>43070</v>
      </c>
      <c r="F62" s="143">
        <v>43404</v>
      </c>
      <c r="G62" s="158">
        <f t="shared" si="3"/>
        <v>11.133333333333333</v>
      </c>
      <c r="H62" s="120" t="s">
        <v>2713</v>
      </c>
      <c r="I62" s="119" t="s">
        <v>741</v>
      </c>
      <c r="J62" s="119" t="s">
        <v>742</v>
      </c>
      <c r="K62" s="121">
        <v>290422178</v>
      </c>
      <c r="L62" s="122" t="s">
        <v>1148</v>
      </c>
      <c r="M62" s="117">
        <v>0</v>
      </c>
      <c r="N62" s="122" t="s">
        <v>27</v>
      </c>
      <c r="O62" s="122" t="s">
        <v>1148</v>
      </c>
      <c r="P62" s="79"/>
    </row>
    <row r="63" spans="1:16" s="7" customFormat="1" ht="24.75" customHeight="1" outlineLevel="1" x14ac:dyDescent="0.25">
      <c r="A63" s="142">
        <v>16</v>
      </c>
      <c r="B63" s="120" t="s">
        <v>2665</v>
      </c>
      <c r="C63" s="122" t="s">
        <v>31</v>
      </c>
      <c r="D63" s="119" t="s">
        <v>2690</v>
      </c>
      <c r="E63" s="143">
        <v>43070</v>
      </c>
      <c r="F63" s="143">
        <v>43312</v>
      </c>
      <c r="G63" s="158">
        <f t="shared" si="3"/>
        <v>8.0666666666666664</v>
      </c>
      <c r="H63" s="120" t="s">
        <v>2713</v>
      </c>
      <c r="I63" s="119" t="s">
        <v>741</v>
      </c>
      <c r="J63" s="119" t="s">
        <v>742</v>
      </c>
      <c r="K63" s="121">
        <v>3340416417</v>
      </c>
      <c r="L63" s="122" t="s">
        <v>1148</v>
      </c>
      <c r="M63" s="117">
        <v>0</v>
      </c>
      <c r="N63" s="122" t="s">
        <v>27</v>
      </c>
      <c r="O63" s="122" t="s">
        <v>1148</v>
      </c>
      <c r="P63" s="79"/>
    </row>
    <row r="64" spans="1:16" s="7" customFormat="1" ht="24.75" customHeight="1" outlineLevel="1" x14ac:dyDescent="0.25">
      <c r="A64" s="142">
        <v>17</v>
      </c>
      <c r="B64" s="120" t="s">
        <v>2665</v>
      </c>
      <c r="C64" s="122" t="s">
        <v>31</v>
      </c>
      <c r="D64" s="119" t="s">
        <v>2691</v>
      </c>
      <c r="E64" s="143">
        <v>42998</v>
      </c>
      <c r="F64" s="143">
        <v>43084</v>
      </c>
      <c r="G64" s="158">
        <f t="shared" si="3"/>
        <v>2.8666666666666667</v>
      </c>
      <c r="H64" s="120" t="s">
        <v>2715</v>
      </c>
      <c r="I64" s="119" t="s">
        <v>741</v>
      </c>
      <c r="J64" s="119" t="s">
        <v>742</v>
      </c>
      <c r="K64" s="121">
        <v>348594777</v>
      </c>
      <c r="L64" s="122" t="s">
        <v>1148</v>
      </c>
      <c r="M64" s="117">
        <v>0</v>
      </c>
      <c r="N64" s="122" t="s">
        <v>27</v>
      </c>
      <c r="O64" s="122" t="s">
        <v>1148</v>
      </c>
      <c r="P64" s="79"/>
    </row>
    <row r="65" spans="1:16" s="7" customFormat="1" ht="24.75" customHeight="1" outlineLevel="1" x14ac:dyDescent="0.25">
      <c r="A65" s="142">
        <v>18</v>
      </c>
      <c r="B65" s="120" t="s">
        <v>2665</v>
      </c>
      <c r="C65" s="122" t="s">
        <v>31</v>
      </c>
      <c r="D65" s="119" t="s">
        <v>2692</v>
      </c>
      <c r="E65" s="143">
        <v>42998</v>
      </c>
      <c r="F65" s="143">
        <v>43084</v>
      </c>
      <c r="G65" s="158">
        <f t="shared" si="3"/>
        <v>2.8666666666666667</v>
      </c>
      <c r="H65" s="120" t="s">
        <v>2715</v>
      </c>
      <c r="I65" s="119" t="s">
        <v>741</v>
      </c>
      <c r="J65" s="119" t="s">
        <v>742</v>
      </c>
      <c r="K65" s="121">
        <v>117936538</v>
      </c>
      <c r="L65" s="122" t="s">
        <v>1148</v>
      </c>
      <c r="M65" s="117">
        <v>0</v>
      </c>
      <c r="N65" s="122" t="s">
        <v>27</v>
      </c>
      <c r="O65" s="122" t="s">
        <v>1148</v>
      </c>
      <c r="P65" s="79"/>
    </row>
    <row r="66" spans="1:16" s="7" customFormat="1" ht="24.75" customHeight="1" outlineLevel="1" x14ac:dyDescent="0.25">
      <c r="A66" s="142">
        <v>19</v>
      </c>
      <c r="B66" s="120" t="s">
        <v>2665</v>
      </c>
      <c r="C66" s="122" t="s">
        <v>31</v>
      </c>
      <c r="D66" s="119" t="s">
        <v>2693</v>
      </c>
      <c r="E66" s="143">
        <v>42720</v>
      </c>
      <c r="F66" s="143">
        <v>43084</v>
      </c>
      <c r="G66" s="158">
        <f t="shared" si="3"/>
        <v>12.133333333333333</v>
      </c>
      <c r="H66" s="120" t="s">
        <v>2745</v>
      </c>
      <c r="I66" s="119" t="s">
        <v>1156</v>
      </c>
      <c r="J66" s="119" t="s">
        <v>1153</v>
      </c>
      <c r="K66" s="121">
        <v>1085989336</v>
      </c>
      <c r="L66" s="122" t="s">
        <v>1148</v>
      </c>
      <c r="M66" s="117">
        <v>0</v>
      </c>
      <c r="N66" s="122" t="s">
        <v>27</v>
      </c>
      <c r="O66" s="122" t="s">
        <v>26</v>
      </c>
      <c r="P66" s="79"/>
    </row>
    <row r="67" spans="1:16" s="7" customFormat="1" ht="24.75" customHeight="1" outlineLevel="1" x14ac:dyDescent="0.25">
      <c r="A67" s="142">
        <v>20</v>
      </c>
      <c r="B67" s="120" t="s">
        <v>2665</v>
      </c>
      <c r="C67" s="122" t="s">
        <v>31</v>
      </c>
      <c r="D67" s="119" t="s">
        <v>2694</v>
      </c>
      <c r="E67" s="143">
        <v>42720</v>
      </c>
      <c r="F67" s="143">
        <v>43084</v>
      </c>
      <c r="G67" s="158">
        <f t="shared" si="3"/>
        <v>12.133333333333333</v>
      </c>
      <c r="H67" s="120" t="s">
        <v>2752</v>
      </c>
      <c r="I67" s="119" t="s">
        <v>1156</v>
      </c>
      <c r="J67" s="119" t="s">
        <v>1153</v>
      </c>
      <c r="K67" s="121">
        <v>5755283606</v>
      </c>
      <c r="L67" s="122" t="s">
        <v>1148</v>
      </c>
      <c r="M67" s="117">
        <v>0</v>
      </c>
      <c r="N67" s="122" t="s">
        <v>27</v>
      </c>
      <c r="O67" s="122" t="s">
        <v>26</v>
      </c>
      <c r="P67" s="79"/>
    </row>
    <row r="68" spans="1:16" s="7" customFormat="1" ht="24.75" customHeight="1" outlineLevel="1" x14ac:dyDescent="0.25">
      <c r="A68" s="142">
        <v>21</v>
      </c>
      <c r="B68" s="120" t="s">
        <v>2665</v>
      </c>
      <c r="C68" s="122" t="s">
        <v>31</v>
      </c>
      <c r="D68" s="119" t="s">
        <v>2695</v>
      </c>
      <c r="E68" s="143">
        <v>42720</v>
      </c>
      <c r="F68" s="143">
        <v>43084</v>
      </c>
      <c r="G68" s="158">
        <f t="shared" si="3"/>
        <v>12.133333333333333</v>
      </c>
      <c r="H68" s="120" t="s">
        <v>2715</v>
      </c>
      <c r="I68" s="119" t="s">
        <v>741</v>
      </c>
      <c r="J68" s="119" t="s">
        <v>742</v>
      </c>
      <c r="K68" s="121">
        <v>3313272794</v>
      </c>
      <c r="L68" s="122" t="s">
        <v>1148</v>
      </c>
      <c r="M68" s="117">
        <v>0</v>
      </c>
      <c r="N68" s="122" t="s">
        <v>27</v>
      </c>
      <c r="O68" s="122" t="s">
        <v>1148</v>
      </c>
      <c r="P68" s="79"/>
    </row>
    <row r="69" spans="1:16" s="7" customFormat="1" ht="24.75" customHeight="1" outlineLevel="1" x14ac:dyDescent="0.25">
      <c r="A69" s="142">
        <v>22</v>
      </c>
      <c r="B69" s="120" t="s">
        <v>2665</v>
      </c>
      <c r="C69" s="122" t="s">
        <v>31</v>
      </c>
      <c r="D69" s="119" t="s">
        <v>2696</v>
      </c>
      <c r="E69" s="143">
        <v>42675</v>
      </c>
      <c r="F69" s="143">
        <v>42719</v>
      </c>
      <c r="G69" s="158">
        <f t="shared" si="3"/>
        <v>1.4666666666666666</v>
      </c>
      <c r="H69" s="120" t="s">
        <v>2751</v>
      </c>
      <c r="I69" s="119" t="s">
        <v>1156</v>
      </c>
      <c r="J69" s="119" t="s">
        <v>1153</v>
      </c>
      <c r="K69" s="121">
        <v>950241600</v>
      </c>
      <c r="L69" s="122" t="s">
        <v>1148</v>
      </c>
      <c r="M69" s="117">
        <v>0</v>
      </c>
      <c r="N69" s="122" t="s">
        <v>27</v>
      </c>
      <c r="O69" s="122" t="s">
        <v>1148</v>
      </c>
      <c r="P69" s="79"/>
    </row>
    <row r="70" spans="1:16" s="7" customFormat="1" ht="24.75" customHeight="1" outlineLevel="1" x14ac:dyDescent="0.25">
      <c r="A70" s="142">
        <v>23</v>
      </c>
      <c r="B70" s="120" t="s">
        <v>2665</v>
      </c>
      <c r="C70" s="122" t="s">
        <v>31</v>
      </c>
      <c r="D70" s="119" t="s">
        <v>2697</v>
      </c>
      <c r="E70" s="143">
        <v>42614</v>
      </c>
      <c r="F70" s="143">
        <v>42674</v>
      </c>
      <c r="G70" s="158">
        <f t="shared" si="3"/>
        <v>2</v>
      </c>
      <c r="H70" s="120" t="s">
        <v>2716</v>
      </c>
      <c r="I70" s="119" t="s">
        <v>1156</v>
      </c>
      <c r="J70" s="119" t="s">
        <v>1153</v>
      </c>
      <c r="K70" s="121">
        <v>1111465600</v>
      </c>
      <c r="L70" s="122" t="s">
        <v>1148</v>
      </c>
      <c r="M70" s="117">
        <v>0</v>
      </c>
      <c r="N70" s="122" t="s">
        <v>27</v>
      </c>
      <c r="O70" s="122" t="s">
        <v>1148</v>
      </c>
      <c r="P70" s="79"/>
    </row>
    <row r="71" spans="1:16" s="7" customFormat="1" ht="24.75" customHeight="1" outlineLevel="1" x14ac:dyDescent="0.25">
      <c r="A71" s="142">
        <v>24</v>
      </c>
      <c r="B71" s="120" t="s">
        <v>2665</v>
      </c>
      <c r="C71" s="122" t="s">
        <v>31</v>
      </c>
      <c r="D71" s="119" t="s">
        <v>2698</v>
      </c>
      <c r="E71" s="143">
        <v>42401</v>
      </c>
      <c r="F71" s="143">
        <v>42719</v>
      </c>
      <c r="G71" s="158">
        <f t="shared" si="3"/>
        <v>10.6</v>
      </c>
      <c r="H71" s="120" t="s">
        <v>2716</v>
      </c>
      <c r="I71" s="119" t="s">
        <v>1156</v>
      </c>
      <c r="J71" s="119" t="s">
        <v>1153</v>
      </c>
      <c r="K71" s="121">
        <v>683380545</v>
      </c>
      <c r="L71" s="122" t="s">
        <v>1148</v>
      </c>
      <c r="M71" s="117">
        <v>0</v>
      </c>
      <c r="N71" s="122" t="s">
        <v>27</v>
      </c>
      <c r="O71" s="122" t="s">
        <v>26</v>
      </c>
      <c r="P71" s="79"/>
    </row>
    <row r="72" spans="1:16" s="7" customFormat="1" ht="24.75" customHeight="1" outlineLevel="1" x14ac:dyDescent="0.25">
      <c r="A72" s="142">
        <v>25</v>
      </c>
      <c r="B72" s="120" t="s">
        <v>2665</v>
      </c>
      <c r="C72" s="122" t="s">
        <v>31</v>
      </c>
      <c r="D72" s="119" t="s">
        <v>2699</v>
      </c>
      <c r="E72" s="143">
        <v>42401</v>
      </c>
      <c r="F72" s="143">
        <v>42613</v>
      </c>
      <c r="G72" s="158">
        <f t="shared" si="3"/>
        <v>7.0666666666666664</v>
      </c>
      <c r="H72" s="120" t="s">
        <v>2717</v>
      </c>
      <c r="I72" s="119" t="s">
        <v>1156</v>
      </c>
      <c r="J72" s="119" t="s">
        <v>1153</v>
      </c>
      <c r="K72" s="121">
        <v>3884065600</v>
      </c>
      <c r="L72" s="122" t="s">
        <v>1148</v>
      </c>
      <c r="M72" s="117">
        <v>0</v>
      </c>
      <c r="N72" s="122" t="s">
        <v>27</v>
      </c>
      <c r="O72" s="122" t="s">
        <v>1148</v>
      </c>
      <c r="P72" s="79"/>
    </row>
    <row r="73" spans="1:16" s="7" customFormat="1" ht="24.75" customHeight="1" outlineLevel="1" x14ac:dyDescent="0.25">
      <c r="A73" s="142">
        <v>26</v>
      </c>
      <c r="B73" s="120" t="s">
        <v>2665</v>
      </c>
      <c r="C73" s="122" t="s">
        <v>31</v>
      </c>
      <c r="D73" s="119" t="s">
        <v>2700</v>
      </c>
      <c r="E73" s="143">
        <v>42038</v>
      </c>
      <c r="F73" s="143">
        <v>42368</v>
      </c>
      <c r="G73" s="158">
        <f t="shared" si="3"/>
        <v>11</v>
      </c>
      <c r="H73" s="120" t="s">
        <v>2718</v>
      </c>
      <c r="I73" s="119" t="s">
        <v>1156</v>
      </c>
      <c r="J73" s="119" t="s">
        <v>1153</v>
      </c>
      <c r="K73" s="121">
        <v>296373075</v>
      </c>
      <c r="L73" s="122" t="s">
        <v>1148</v>
      </c>
      <c r="M73" s="117">
        <v>0</v>
      </c>
      <c r="N73" s="122" t="s">
        <v>27</v>
      </c>
      <c r="O73" s="122" t="s">
        <v>1148</v>
      </c>
      <c r="P73" s="79"/>
    </row>
    <row r="74" spans="1:16" s="7" customFormat="1" ht="24.75" customHeight="1" outlineLevel="1" x14ac:dyDescent="0.25">
      <c r="A74" s="142">
        <v>27</v>
      </c>
      <c r="B74" s="120" t="s">
        <v>2665</v>
      </c>
      <c r="C74" s="122" t="s">
        <v>31</v>
      </c>
      <c r="D74" s="119" t="s">
        <v>2701</v>
      </c>
      <c r="E74" s="143">
        <v>42038</v>
      </c>
      <c r="F74" s="143">
        <v>42368</v>
      </c>
      <c r="G74" s="158">
        <f t="shared" si="3"/>
        <v>11</v>
      </c>
      <c r="H74" s="120" t="s">
        <v>2719</v>
      </c>
      <c r="I74" s="119" t="s">
        <v>1156</v>
      </c>
      <c r="J74" s="119" t="s">
        <v>1153</v>
      </c>
      <c r="K74" s="121">
        <v>613088000</v>
      </c>
      <c r="L74" s="122" t="s">
        <v>1148</v>
      </c>
      <c r="M74" s="117">
        <v>0</v>
      </c>
      <c r="N74" s="122" t="s">
        <v>27</v>
      </c>
      <c r="O74" s="122" t="s">
        <v>1148</v>
      </c>
      <c r="P74" s="79"/>
    </row>
    <row r="75" spans="1:16" s="7" customFormat="1" ht="24.75" customHeight="1" outlineLevel="1" x14ac:dyDescent="0.25">
      <c r="A75" s="142">
        <v>28</v>
      </c>
      <c r="B75" s="120" t="s">
        <v>2676</v>
      </c>
      <c r="C75" s="122" t="s">
        <v>31</v>
      </c>
      <c r="D75" s="119" t="s">
        <v>2702</v>
      </c>
      <c r="E75" s="143">
        <v>41547</v>
      </c>
      <c r="F75" s="143">
        <v>41638</v>
      </c>
      <c r="G75" s="158">
        <f t="shared" si="3"/>
        <v>3.0333333333333332</v>
      </c>
      <c r="H75" s="120" t="s">
        <v>2720</v>
      </c>
      <c r="I75" s="119" t="s">
        <v>36</v>
      </c>
      <c r="J75" s="119" t="s">
        <v>37</v>
      </c>
      <c r="K75" s="121">
        <v>729385000</v>
      </c>
      <c r="L75" s="122" t="s">
        <v>1148</v>
      </c>
      <c r="M75" s="117">
        <v>0</v>
      </c>
      <c r="N75" s="122" t="s">
        <v>27</v>
      </c>
      <c r="O75" s="122" t="s">
        <v>1148</v>
      </c>
      <c r="P75" s="79"/>
    </row>
    <row r="76" spans="1:16" s="7" customFormat="1" ht="24.75" customHeight="1" outlineLevel="1" x14ac:dyDescent="0.25">
      <c r="A76" s="142">
        <v>29</v>
      </c>
      <c r="B76" s="120" t="s">
        <v>2665</v>
      </c>
      <c r="C76" s="122" t="s">
        <v>31</v>
      </c>
      <c r="D76" s="119" t="s">
        <v>2703</v>
      </c>
      <c r="E76" s="143">
        <v>41523</v>
      </c>
      <c r="F76" s="143">
        <v>41988</v>
      </c>
      <c r="G76" s="158">
        <f t="shared" si="3"/>
        <v>15.5</v>
      </c>
      <c r="H76" s="120" t="s">
        <v>2743</v>
      </c>
      <c r="I76" s="119" t="s">
        <v>1156</v>
      </c>
      <c r="J76" s="119" t="s">
        <v>1153</v>
      </c>
      <c r="K76" s="121">
        <v>896928846</v>
      </c>
      <c r="L76" s="122" t="s">
        <v>1148</v>
      </c>
      <c r="M76" s="117">
        <v>0</v>
      </c>
      <c r="N76" s="122" t="s">
        <v>27</v>
      </c>
      <c r="O76" s="122" t="s">
        <v>1148</v>
      </c>
      <c r="P76" s="79"/>
    </row>
    <row r="77" spans="1:16" s="7" customFormat="1" ht="24.75" customHeight="1" outlineLevel="1" x14ac:dyDescent="0.25">
      <c r="A77" s="142">
        <v>30</v>
      </c>
      <c r="B77" s="120" t="s">
        <v>2665</v>
      </c>
      <c r="C77" s="122" t="s">
        <v>31</v>
      </c>
      <c r="D77" s="119" t="s">
        <v>2704</v>
      </c>
      <c r="E77" s="143">
        <v>41523</v>
      </c>
      <c r="F77" s="143">
        <v>41988</v>
      </c>
      <c r="G77" s="158">
        <f t="shared" si="3"/>
        <v>15.5</v>
      </c>
      <c r="H77" s="120" t="s">
        <v>2749</v>
      </c>
      <c r="I77" s="119" t="s">
        <v>1156</v>
      </c>
      <c r="J77" s="119" t="s">
        <v>1153</v>
      </c>
      <c r="K77" s="121">
        <v>387288210</v>
      </c>
      <c r="L77" s="122" t="s">
        <v>1148</v>
      </c>
      <c r="M77" s="117">
        <v>0</v>
      </c>
      <c r="N77" s="122" t="s">
        <v>27</v>
      </c>
      <c r="O77" s="122" t="s">
        <v>1148</v>
      </c>
      <c r="P77" s="79"/>
    </row>
    <row r="78" spans="1:16" s="7" customFormat="1" ht="24.75" customHeight="1" outlineLevel="1" x14ac:dyDescent="0.25">
      <c r="A78" s="142">
        <v>31</v>
      </c>
      <c r="B78" s="120" t="s">
        <v>2665</v>
      </c>
      <c r="C78" s="122" t="s">
        <v>31</v>
      </c>
      <c r="D78" s="119" t="s">
        <v>2705</v>
      </c>
      <c r="E78" s="143">
        <v>41297</v>
      </c>
      <c r="F78" s="143">
        <v>41523</v>
      </c>
      <c r="G78" s="158">
        <f t="shared" si="3"/>
        <v>7.5333333333333332</v>
      </c>
      <c r="H78" s="120" t="s">
        <v>2742</v>
      </c>
      <c r="I78" s="119" t="s">
        <v>1156</v>
      </c>
      <c r="J78" s="119" t="s">
        <v>1153</v>
      </c>
      <c r="K78" s="121">
        <v>171514724</v>
      </c>
      <c r="L78" s="122" t="s">
        <v>1148</v>
      </c>
      <c r="M78" s="117">
        <v>0</v>
      </c>
      <c r="N78" s="122" t="s">
        <v>27</v>
      </c>
      <c r="O78" s="122" t="s">
        <v>1148</v>
      </c>
      <c r="P78" s="79"/>
    </row>
    <row r="79" spans="1:16" s="7" customFormat="1" ht="24.75" customHeight="1" outlineLevel="1" x14ac:dyDescent="0.25">
      <c r="A79" s="142">
        <v>32</v>
      </c>
      <c r="B79" s="120" t="s">
        <v>2676</v>
      </c>
      <c r="C79" s="122" t="s">
        <v>31</v>
      </c>
      <c r="D79" s="119" t="s">
        <v>2706</v>
      </c>
      <c r="E79" s="143">
        <v>41215</v>
      </c>
      <c r="F79" s="143">
        <v>41274</v>
      </c>
      <c r="G79" s="158">
        <f t="shared" si="3"/>
        <v>1.9666666666666666</v>
      </c>
      <c r="H79" s="120" t="s">
        <v>2721</v>
      </c>
      <c r="I79" s="119" t="s">
        <v>110</v>
      </c>
      <c r="J79" s="119" t="s">
        <v>110</v>
      </c>
      <c r="K79" s="121">
        <v>497311378</v>
      </c>
      <c r="L79" s="122" t="s">
        <v>1148</v>
      </c>
      <c r="M79" s="117">
        <v>0</v>
      </c>
      <c r="N79" s="122" t="s">
        <v>27</v>
      </c>
      <c r="O79" s="122" t="s">
        <v>1148</v>
      </c>
      <c r="P79" s="79"/>
    </row>
    <row r="80" spans="1:16" s="7" customFormat="1" ht="24.75" customHeight="1" outlineLevel="1" x14ac:dyDescent="0.25">
      <c r="A80" s="142">
        <v>33</v>
      </c>
      <c r="B80" s="120" t="s">
        <v>2676</v>
      </c>
      <c r="C80" s="122" t="s">
        <v>31</v>
      </c>
      <c r="D80" s="119" t="s">
        <v>2707</v>
      </c>
      <c r="E80" s="143">
        <v>41215</v>
      </c>
      <c r="F80" s="143">
        <v>41274</v>
      </c>
      <c r="G80" s="158">
        <f t="shared" si="3"/>
        <v>1.9666666666666666</v>
      </c>
      <c r="H80" s="120" t="s">
        <v>2721</v>
      </c>
      <c r="I80" s="119" t="s">
        <v>741</v>
      </c>
      <c r="J80" s="119" t="s">
        <v>742</v>
      </c>
      <c r="K80" s="121">
        <v>145392177</v>
      </c>
      <c r="L80" s="122" t="s">
        <v>1148</v>
      </c>
      <c r="M80" s="117">
        <v>0</v>
      </c>
      <c r="N80" s="122" t="s">
        <v>27</v>
      </c>
      <c r="O80" s="122" t="s">
        <v>1148</v>
      </c>
      <c r="P80" s="79"/>
    </row>
    <row r="81" spans="1:16" s="7" customFormat="1" ht="24.75" customHeight="1" outlineLevel="1" x14ac:dyDescent="0.25">
      <c r="A81" s="142">
        <v>34</v>
      </c>
      <c r="B81" s="120" t="s">
        <v>2725</v>
      </c>
      <c r="C81" s="122" t="s">
        <v>31</v>
      </c>
      <c r="D81" s="119" t="s">
        <v>2726</v>
      </c>
      <c r="E81" s="143">
        <v>40574</v>
      </c>
      <c r="F81" s="143">
        <v>40693</v>
      </c>
      <c r="G81" s="158">
        <f t="shared" si="3"/>
        <v>3.9666666666666668</v>
      </c>
      <c r="H81" s="120" t="s">
        <v>2728</v>
      </c>
      <c r="I81" s="119" t="s">
        <v>1156</v>
      </c>
      <c r="J81" s="119" t="s">
        <v>1153</v>
      </c>
      <c r="K81" s="121">
        <v>155921981</v>
      </c>
      <c r="L81" s="122" t="s">
        <v>1148</v>
      </c>
      <c r="M81" s="117">
        <v>0</v>
      </c>
      <c r="N81" s="122" t="s">
        <v>27</v>
      </c>
      <c r="O81" s="122" t="s">
        <v>1148</v>
      </c>
      <c r="P81" s="79"/>
    </row>
    <row r="82" spans="1:16" s="7" customFormat="1" ht="24.75" customHeight="1" outlineLevel="1" x14ac:dyDescent="0.25">
      <c r="A82" s="142">
        <v>35</v>
      </c>
      <c r="B82" s="120" t="s">
        <v>2725</v>
      </c>
      <c r="C82" s="122" t="s">
        <v>31</v>
      </c>
      <c r="D82" s="119" t="s">
        <v>2727</v>
      </c>
      <c r="E82" s="143">
        <v>40787</v>
      </c>
      <c r="F82" s="143">
        <v>40859</v>
      </c>
      <c r="G82" s="158">
        <f t="shared" si="3"/>
        <v>2.4</v>
      </c>
      <c r="H82" s="120" t="s">
        <v>2728</v>
      </c>
      <c r="I82" s="119" t="s">
        <v>1156</v>
      </c>
      <c r="J82" s="119" t="s">
        <v>1153</v>
      </c>
      <c r="K82" s="121">
        <v>73303333</v>
      </c>
      <c r="L82" s="122" t="s">
        <v>1148</v>
      </c>
      <c r="M82" s="117">
        <v>0</v>
      </c>
      <c r="N82" s="122" t="s">
        <v>27</v>
      </c>
      <c r="O82" s="122" t="s">
        <v>1148</v>
      </c>
      <c r="P82" s="79"/>
    </row>
    <row r="83" spans="1:16" s="7" customFormat="1" ht="24.75" customHeight="1" outlineLevel="1" x14ac:dyDescent="0.25">
      <c r="A83" s="142">
        <v>36</v>
      </c>
      <c r="B83" s="120" t="s">
        <v>2665</v>
      </c>
      <c r="C83" s="122" t="s">
        <v>31</v>
      </c>
      <c r="D83" s="119" t="s">
        <v>2708</v>
      </c>
      <c r="E83" s="143">
        <v>40199</v>
      </c>
      <c r="F83" s="143">
        <v>40543</v>
      </c>
      <c r="G83" s="158">
        <f t="shared" si="3"/>
        <v>11.466666666666667</v>
      </c>
      <c r="H83" s="120" t="s">
        <v>2722</v>
      </c>
      <c r="I83" s="119" t="s">
        <v>1156</v>
      </c>
      <c r="J83" s="119" t="s">
        <v>1153</v>
      </c>
      <c r="K83" s="121">
        <v>9357246</v>
      </c>
      <c r="L83" s="122" t="s">
        <v>1148</v>
      </c>
      <c r="M83" s="117">
        <v>0</v>
      </c>
      <c r="N83" s="122" t="s">
        <v>27</v>
      </c>
      <c r="O83" s="122" t="s">
        <v>1148</v>
      </c>
      <c r="P83" s="79"/>
    </row>
    <row r="84" spans="1:16" s="7" customFormat="1" ht="24.75" customHeight="1" outlineLevel="1" x14ac:dyDescent="0.25">
      <c r="A84" s="142">
        <v>37</v>
      </c>
      <c r="B84" s="120" t="s">
        <v>2665</v>
      </c>
      <c r="C84" s="122" t="s">
        <v>31</v>
      </c>
      <c r="D84" s="119" t="s">
        <v>2709</v>
      </c>
      <c r="E84" s="143">
        <v>39818</v>
      </c>
      <c r="F84" s="143">
        <v>40178</v>
      </c>
      <c r="G84" s="158">
        <f t="shared" si="3"/>
        <v>12</v>
      </c>
      <c r="H84" s="120" t="s">
        <v>2746</v>
      </c>
      <c r="I84" s="119" t="s">
        <v>1156</v>
      </c>
      <c r="J84" s="119" t="s">
        <v>1153</v>
      </c>
      <c r="K84" s="121">
        <v>134133808</v>
      </c>
      <c r="L84" s="122" t="s">
        <v>1148</v>
      </c>
      <c r="M84" s="117">
        <v>0</v>
      </c>
      <c r="N84" s="122" t="s">
        <v>27</v>
      </c>
      <c r="O84" s="122" t="s">
        <v>1148</v>
      </c>
      <c r="P84" s="79"/>
    </row>
    <row r="85" spans="1:16" s="7" customFormat="1" ht="24.75" customHeight="1" outlineLevel="1" x14ac:dyDescent="0.25">
      <c r="A85" s="142">
        <v>38</v>
      </c>
      <c r="B85" s="120" t="s">
        <v>2665</v>
      </c>
      <c r="C85" s="122" t="s">
        <v>31</v>
      </c>
      <c r="D85" s="119" t="s">
        <v>2710</v>
      </c>
      <c r="E85" s="143">
        <v>39449</v>
      </c>
      <c r="F85" s="143">
        <v>39813</v>
      </c>
      <c r="G85" s="158">
        <f t="shared" si="3"/>
        <v>12.133333333333333</v>
      </c>
      <c r="H85" s="120" t="s">
        <v>2723</v>
      </c>
      <c r="I85" s="119" t="s">
        <v>1156</v>
      </c>
      <c r="J85" s="119" t="s">
        <v>1153</v>
      </c>
      <c r="K85" s="121">
        <v>90426676</v>
      </c>
      <c r="L85" s="122" t="s">
        <v>1148</v>
      </c>
      <c r="M85" s="117">
        <v>0</v>
      </c>
      <c r="N85" s="122" t="s">
        <v>27</v>
      </c>
      <c r="O85" s="122" t="s">
        <v>1148</v>
      </c>
      <c r="P85" s="79"/>
    </row>
    <row r="86" spans="1:16" s="7" customFormat="1" ht="24.75" customHeight="1" outlineLevel="1" x14ac:dyDescent="0.25">
      <c r="A86" s="142">
        <v>39</v>
      </c>
      <c r="B86" s="120"/>
      <c r="C86" s="122"/>
      <c r="D86" s="119"/>
      <c r="E86" s="143"/>
      <c r="F86" s="143"/>
      <c r="G86" s="158" t="str">
        <f t="shared" si="3"/>
        <v/>
      </c>
      <c r="H86" s="120"/>
      <c r="I86" s="119"/>
      <c r="J86" s="119"/>
      <c r="K86" s="121"/>
      <c r="L86" s="122"/>
      <c r="M86" s="117"/>
      <c r="N86" s="122"/>
      <c r="O86" s="122"/>
      <c r="P86" s="79"/>
    </row>
    <row r="87" spans="1:16" s="7" customFormat="1" ht="24.75" customHeight="1" outlineLevel="1" x14ac:dyDescent="0.25">
      <c r="A87" s="142">
        <v>40</v>
      </c>
      <c r="B87" s="120"/>
      <c r="C87" s="122"/>
      <c r="D87" s="119"/>
      <c r="E87" s="143"/>
      <c r="F87" s="143"/>
      <c r="G87" s="158" t="str">
        <f t="shared" si="3"/>
        <v/>
      </c>
      <c r="H87" s="120"/>
      <c r="I87" s="119"/>
      <c r="J87" s="119"/>
      <c r="K87" s="121"/>
      <c r="L87" s="122"/>
      <c r="M87" s="117"/>
      <c r="N87" s="122"/>
      <c r="O87" s="122"/>
      <c r="P87" s="79"/>
    </row>
    <row r="88" spans="1:16" s="7" customFormat="1" ht="24.75" customHeight="1" outlineLevel="1" x14ac:dyDescent="0.25">
      <c r="A88" s="142">
        <v>41</v>
      </c>
      <c r="B88" s="120"/>
      <c r="C88" s="122"/>
      <c r="D88" s="119"/>
      <c r="E88" s="143"/>
      <c r="F88" s="143"/>
      <c r="G88" s="158" t="str">
        <f t="shared" si="3"/>
        <v/>
      </c>
      <c r="H88" s="120"/>
      <c r="I88" s="119"/>
      <c r="J88" s="119"/>
      <c r="K88" s="121"/>
      <c r="L88" s="122"/>
      <c r="M88" s="117"/>
      <c r="N88" s="122"/>
      <c r="O88" s="122"/>
      <c r="P88" s="79"/>
    </row>
    <row r="89" spans="1:16" s="7" customFormat="1" ht="24.75" customHeight="1" outlineLevel="1" x14ac:dyDescent="0.25">
      <c r="A89" s="142">
        <v>42</v>
      </c>
      <c r="B89" s="120"/>
      <c r="C89" s="122"/>
      <c r="D89" s="119"/>
      <c r="E89" s="143"/>
      <c r="F89" s="143"/>
      <c r="G89" s="158" t="str">
        <f t="shared" si="3"/>
        <v/>
      </c>
      <c r="H89" s="120"/>
      <c r="I89" s="119"/>
      <c r="J89" s="119"/>
      <c r="K89" s="121"/>
      <c r="L89" s="122"/>
      <c r="M89" s="117"/>
      <c r="N89" s="122"/>
      <c r="O89" s="122"/>
      <c r="P89" s="79"/>
    </row>
    <row r="90" spans="1:16" s="7" customFormat="1" ht="24.75" customHeight="1" outlineLevel="1" x14ac:dyDescent="0.25">
      <c r="A90" s="142">
        <v>43</v>
      </c>
      <c r="B90" s="120"/>
      <c r="C90" s="122"/>
      <c r="D90" s="119"/>
      <c r="E90" s="143"/>
      <c r="F90" s="143"/>
      <c r="G90" s="158" t="str">
        <f t="shared" si="3"/>
        <v/>
      </c>
      <c r="H90" s="120"/>
      <c r="I90" s="119"/>
      <c r="J90" s="119"/>
      <c r="K90" s="121"/>
      <c r="L90" s="122"/>
      <c r="M90" s="117"/>
      <c r="N90" s="122"/>
      <c r="O90" s="122"/>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120"/>
      <c r="C106" s="122"/>
      <c r="D106" s="119"/>
      <c r="E106" s="143"/>
      <c r="F106" s="143"/>
      <c r="G106" s="158" t="str">
        <f t="shared" si="3"/>
        <v/>
      </c>
      <c r="H106" s="120"/>
      <c r="I106" s="63"/>
      <c r="J106" s="63"/>
      <c r="K106" s="66"/>
      <c r="L106" s="65"/>
      <c r="M106" s="67"/>
      <c r="N106" s="65"/>
      <c r="O106" s="65"/>
      <c r="P106" s="79"/>
    </row>
    <row r="107" spans="1:16" s="7" customFormat="1" ht="24.75" customHeight="1" outlineLevel="1" x14ac:dyDescent="0.25">
      <c r="A107" s="142">
        <v>60</v>
      </c>
      <c r="B107" s="120"/>
      <c r="C107" s="122"/>
      <c r="D107" s="119"/>
      <c r="E107" s="143"/>
      <c r="F107" s="143"/>
      <c r="G107" s="158" t="str">
        <f t="shared" si="3"/>
        <v/>
      </c>
      <c r="H107" s="120"/>
      <c r="I107" s="63"/>
      <c r="J107" s="63"/>
      <c r="K107" s="121"/>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2729</v>
      </c>
      <c r="E114" s="143">
        <v>43889</v>
      </c>
      <c r="F114" s="143">
        <v>44196</v>
      </c>
      <c r="G114" s="158">
        <f>IF(AND(E114&lt;&gt;"",F114&lt;&gt;""),((F114-E114)/30),"")</f>
        <v>10.233333333333333</v>
      </c>
      <c r="H114" s="120" t="s">
        <v>2731</v>
      </c>
      <c r="I114" s="119" t="s">
        <v>1156</v>
      </c>
      <c r="J114" s="119" t="s">
        <v>1153</v>
      </c>
      <c r="K114" s="121">
        <v>11431960303</v>
      </c>
      <c r="L114" s="100">
        <f>+IF(AND(K114&gt;0,O114="Ejecución"),(K114/877802)*Tabla28[[#This Row],[% participación]],IF(AND(K114&gt;0,O114&lt;&gt;"Ejecución"),"-",""))</f>
        <v>0</v>
      </c>
      <c r="M114" s="122" t="s">
        <v>1148</v>
      </c>
      <c r="N114" s="171">
        <v>0</v>
      </c>
      <c r="O114" s="160" t="s">
        <v>1150</v>
      </c>
      <c r="P114" s="78"/>
    </row>
    <row r="115" spans="1:16" s="6" customFormat="1" ht="24.75" customHeight="1" x14ac:dyDescent="0.25">
      <c r="A115" s="141">
        <v>2</v>
      </c>
      <c r="B115" s="159" t="s">
        <v>2665</v>
      </c>
      <c r="C115" s="161" t="s">
        <v>31</v>
      </c>
      <c r="D115" s="119" t="s">
        <v>2730</v>
      </c>
      <c r="E115" s="143">
        <v>43879</v>
      </c>
      <c r="F115" s="143">
        <v>44196</v>
      </c>
      <c r="G115" s="158">
        <f t="shared" ref="G115:G116" si="4">IF(AND(E115&lt;&gt;"",F115&lt;&gt;""),((F115-E115)/30),"")</f>
        <v>10.566666666666666</v>
      </c>
      <c r="H115" s="120" t="s">
        <v>2741</v>
      </c>
      <c r="I115" s="119" t="s">
        <v>1156</v>
      </c>
      <c r="J115" s="119" t="s">
        <v>202</v>
      </c>
      <c r="K115" s="121">
        <v>1091363430</v>
      </c>
      <c r="L115" s="100">
        <f>+IF(AND(K115&gt;0,O115="Ejecución"),(K115/877802)*Tabla28[[#This Row],[% participación]],IF(AND(K115&gt;0,O115&lt;&gt;"Ejecución"),"-",""))</f>
        <v>0</v>
      </c>
      <c r="M115" s="65" t="s">
        <v>1148</v>
      </c>
      <c r="N115" s="171">
        <v>0</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3.0099999999999998E-2</v>
      </c>
      <c r="G179" s="163">
        <f>IF(F179&gt;0,SUM(E179+F179),"")</f>
        <v>5.0099999999999999E-2</v>
      </c>
      <c r="H179" s="5"/>
      <c r="I179" s="189" t="s">
        <v>2671</v>
      </c>
      <c r="J179" s="189"/>
      <c r="K179" s="189"/>
      <c r="L179" s="189"/>
      <c r="M179" s="170">
        <v>2.01E-2</v>
      </c>
      <c r="O179" s="8"/>
      <c r="Q179" s="19"/>
      <c r="R179" s="157">
        <f>IF(M179&gt;0,SUM(L179+M179),"")</f>
        <v>2.01E-2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5.0099999999999999E-2</v>
      </c>
      <c r="D185" s="91" t="s">
        <v>2628</v>
      </c>
      <c r="E185" s="94">
        <f>+(C185*SUM(K20:K35))</f>
        <v>234766254.36809999</v>
      </c>
      <c r="F185" s="92"/>
      <c r="G185" s="93"/>
      <c r="H185" s="88"/>
      <c r="I185" s="90" t="s">
        <v>2627</v>
      </c>
      <c r="J185" s="164">
        <f>+SUM(M179:M183)</f>
        <v>2.01E-2</v>
      </c>
      <c r="K185" s="234" t="s">
        <v>2628</v>
      </c>
      <c r="L185" s="234"/>
      <c r="M185" s="94">
        <f>+J185*(SUM(K20:K35))</f>
        <v>94187658.938099995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38470</v>
      </c>
      <c r="D193" s="5"/>
      <c r="E193" s="124">
        <v>80</v>
      </c>
      <c r="F193" s="5"/>
      <c r="G193" s="5"/>
      <c r="H193" s="145" t="s">
        <v>2732</v>
      </c>
      <c r="J193" s="5"/>
      <c r="K193" s="125">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2733</v>
      </c>
      <c r="J211" s="27" t="s">
        <v>2622</v>
      </c>
      <c r="K211" s="146" t="s">
        <v>2737</v>
      </c>
      <c r="L211" s="21"/>
      <c r="M211" s="21"/>
      <c r="N211" s="21"/>
      <c r="O211" s="8"/>
    </row>
    <row r="212" spans="1:15" x14ac:dyDescent="0.25">
      <c r="A212" s="9"/>
      <c r="B212" s="27" t="s">
        <v>2619</v>
      </c>
      <c r="C212" s="145" t="s">
        <v>2732</v>
      </c>
      <c r="D212" s="21"/>
      <c r="G212" s="27" t="s">
        <v>2621</v>
      </c>
      <c r="H212" s="146" t="s">
        <v>2734</v>
      </c>
      <c r="J212" s="27" t="s">
        <v>2623</v>
      </c>
      <c r="K212" s="145" t="s">
        <v>2735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cp:lastModifiedBy>
  <cp:lastPrinted>2020-12-26T17:57:11Z</cp:lastPrinted>
  <dcterms:created xsi:type="dcterms:W3CDTF">2020-10-14T21:57:42Z</dcterms:created>
  <dcterms:modified xsi:type="dcterms:W3CDTF">2020-12-29T14:46:04Z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