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<sst xmlns="http://schemas.openxmlformats.org/spreadsheetml/2006/main" count="3305" uniqueCount="2738">
  <si>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</si>
  <si>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</si>
  <si>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</si>
  <si>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</si>
  <si>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</si>
  <si>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</si>
  <si>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</si>
  <si>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</si>
  <si>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</si>
  <si>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</si>
  <si>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</si>
  <si>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</si>
  <si>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</si>
  <si>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</si>
  <si>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</si>
  <si>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</si>
  <si>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</si>
  <si>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</si>
  <si>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</si>
  <si>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</si>
  <si>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</si>
  <si>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</si>
  <si>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</si>
  <si>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</si>
  <si>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</si>
  <si>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</si>
  <si>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</si>
  <si>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</si>
  <si>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</si>
  <si>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</si>
  <si>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</si>
  <si>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</si>
  <si>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</si>
  <si>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</si>
  <si>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</si>
  <si>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</si>
  <si>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</si>
  <si>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</si>
  <si>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</si>
  <si>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</si>
  <si>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</si>
  <si>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</si>
  <si>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</si>
  <si>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</si>
  <si>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</si>
  <si>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</si>
  <si>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</si>
  <si>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</si>
  <si>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</si>
  <si>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</si>
  <si>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</si>
  <si>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</si>
  <si>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</si>
  <si>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</si>
  <si>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</si>
  <si>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</si>
  <si>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</si>
  <si>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</si>
  <si>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</si>
  <si>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</si>
  <si>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</si>
  <si>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</si>
  <si>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</si>
  <si>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</si>
  <si>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</si>
  <si>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</si>
  <si>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</si>
  <si>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</si>
  <si>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</si>
  <si>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</si>
  <si>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</si>
  <si>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</si>
  <si>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</si>
  <si>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</si>
  <si>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</si>
  <si>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</si>
  <si>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</si>
  <si>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</si>
  <si>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</si>
  <si>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</si>
  <si>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</si>
  <si>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</si>
  <si>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</si>
  <si>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</si>
  <si>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</si>
  <si>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</si>
  <si>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</si>
  <si>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</si>
  <si>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</si>
  <si>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</si>
  <si>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</si>
  <si>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</si>
  <si>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</si>
  <si>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</si>
  <si>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</si>
  <si>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</si>
  <si>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</si>
  <si>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</si>
  <si>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</si>
  <si>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</si>
  <si>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</si>
  <si>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</si>
  <si>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</si>
  <si>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</si>
  <si>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</si>
  <si>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</si>
  <si>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</si>
  <si>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</si>
  <si>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</si>
  <si>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</si>
  <si>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</si>
  <si>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</si>
  <si>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</si>
  <si>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</si>
  <si>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</si>
  <si>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</si>
  <si>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</si>
  <si>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</si>
  <si>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</si>
  <si>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</si>
  <si>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</si>
  <si>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</si>
  <si>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</si>
  <si>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</si>
  <si>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</si>
  <si>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</si>
  <si>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</si>
  <si>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</si>
  <si>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</si>
  <si>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</si>
  <si>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</si>
  <si>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</si>
  <si>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</si>
  <si>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</si>
  <si>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</si>
  <si>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</si>
  <si>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</si>
  <si>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</si>
  <si>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</si>
  <si>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</si>
  <si>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</si>
  <si>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</si>
  <si>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</si>
  <si>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</si>
  <si>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</si>
  <si>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</si>
  <si>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</si>
  <si>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</si>
  <si>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</si>
  <si>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</si>
  <si>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</si>
  <si>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</si>
  <si>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</si>
  <si>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</si>
  <si>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</si>
  <si>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</si>
  <si>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</si>
  <si>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</si>
  <si>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</si>
  <si>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</si>
  <si>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</si>
  <si>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</si>
  <si>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</si>
  <si>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</si>
  <si>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</si>
  <si>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</si>
  <si>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</si>
  <si>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</si>
  <si>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</si>
  <si>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</si>
  <si>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</si>
  <si>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</si>
  <si>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</si>
  <si>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</si>
  <si>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</si>
  <si>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</si>
  <si>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</si>
  <si>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</si>
  <si>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</si>
  <si>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</si>
  <si>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</si>
  <si>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</si>
  <si>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</si>
  <si>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</si>
  <si>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</si>
  <si>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</si>
  <si>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</si>
  <si>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</si>
  <si>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</si>
  <si>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</si>
  <si>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</si>
  <si>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</si>
  <si>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</si>
  <si>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</si>
  <si>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</si>
  <si>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</si>
  <si>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</si>
  <si>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</si>
  <si>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</si>
  <si>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</si>
  <si>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</si>
  <si>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</si>
  <si>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</si>
  <si>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</si>
  <si>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</si>
  <si>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</si>
  <si>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</si>
  <si>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</si>
  <si>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</si>
  <si>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</si>
  <si>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</si>
  <si>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</si>
  <si>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</si>
  <si>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</si>
  <si>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</si>
  <si>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</si>
  <si>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</si>
  <si>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</si>
  <si>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</si>
  <si>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</si>
  <si>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</si>
  <si>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</si>
  <si>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</si>
  <si>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</si>
  <si>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</si>
  <si>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</si>
  <si>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</si>
  <si>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</si>
  <si>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</si>
  <si>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</si>
  <si>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</si>
  <si>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</si>
  <si>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</si>
  <si>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</si>
  <si>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</si>
  <si>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</si>
  <si>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</si>
  <si>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</si>
  <si>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</si>
  <si>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</si>
  <si>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</si>
  <si>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</si>
  <si>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</si>
  <si>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</si>
  <si>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</si>
  <si>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</si>
  <si>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</si>
  <si>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</si>
  <si>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</si>
  <si>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</si>
  <si>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</si>
  <si>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</si>
  <si>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</si>
  <si>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</si>
  <si>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</si>
  <si>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</si>
  <si>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</si>
  <si>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</si>
  <si>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</si>
  <si>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</si>
  <si>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</si>
  <si>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</si>
  <si>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</si>
  <si>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</si>
  <si>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</si>
  <si>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</si>
  <si>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</si>
  <si>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</si>
  <si>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</si>
  <si>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</si>
  <si>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</si>
  <si>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</si>
  <si>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</si>
  <si>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</si>
  <si>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</si>
  <si>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</si>
  <si>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</si>
  <si>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</si>
  <si>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</si>
  <si>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</si>
  <si>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</si>
  <si>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</si>
  <si>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</si>
  <si>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</si>
  <si>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</si>
  <si>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</si>
  <si>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</si>
  <si>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</si>
  <si>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</si>
  <si>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</si>
  <si>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</si>
  <si>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</si>
  <si>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</si>
  <si>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</si>
  <si>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</si>
  <si>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</si>
  <si>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</si>
  <si>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</si>
  <si>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</si>
  <si>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</si>
  <si>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</si>
  <si>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</si>
  <si>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</si>
  <si>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</si>
  <si>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</si>
  <si>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</si>
  <si>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</si>
  <si>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</si>
  <si>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</si>
  <si>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</si>
  <si>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</si>
  <si>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</si>
  <si>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</si>
  <si>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</si>
  <si>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</si>
  <si>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</si>
  <si>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</si>
  <si>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</si>
  <si>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</si>
  <si>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</si>
  <si>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</si>
  <si>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</si>
  <si>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</si>
  <si>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</si>
  <si>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</si>
  <si>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</si>
  <si>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</si>
  <si>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</si>
  <si>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</si>
  <si>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</si>
  <si>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</si>
  <si>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</si>
  <si>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</si>
  <si>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</si>
  <si>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</si>
  <si>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</si>
  <si>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</si>
  <si>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</si>
  <si>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</si>
  <si>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</si>
  <si>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</si>
  <si>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</si>
  <si>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</si>
  <si>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</si>
  <si>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</si>
  <si>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</si>
  <si>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</si>
  <si>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</si>
  <si>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</si>
  <si>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</si>
  <si>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</si>
  <si>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</si>
  <si>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</si>
  <si>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</si>
  <si>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</si>
  <si>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</si>
  <si>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</si>
  <si>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</si>
  <si>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</si>
  <si>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</si>
  <si>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</si>
  <si>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</si>
  <si>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</si>
  <si>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</si>
  <si>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</si>
  <si>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</si>
  <si>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</si>
  <si>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</si>
  <si>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</si>
  <si>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</si>
  <si>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</si>
  <si>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</si>
  <si>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</si>
  <si>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</si>
  <si>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</si>
  <si>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</si>
  <si>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</si>
  <si>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</si>
  <si>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</si>
  <si>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</si>
  <si>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</si>
  <si>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</si>
  <si>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</si>
  <si>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</si>
  <si>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</si>
  <si>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</si>
  <si>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</si>
  <si>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</si>
  <si>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</si>
  <si>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</si>
  <si>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</si>
  <si>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</si>
  <si>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</si>
  <si>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</si>
  <si>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</si>
  <si>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</si>
  <si>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</si>
  <si>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</si>
  <si>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</si>
  <si>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</si>
  <si>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</si>
  <si>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</si>
  <si>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</si>
  <si>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</si>
  <si>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</si>
  <si>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</si>
  <si>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</si>
  <si>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</si>
  <si>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</si>
  <si>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</si>
  <si>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</si>
  <si>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</si>
  <si>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</si>
  <si>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</si>
  <si>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</si>
  <si>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</si>
  <si>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</si>
  <si>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</si>
  <si>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</si>
  <si>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</si>
  <si>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</si>
  <si>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</si>
  <si>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</si>
  <si>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</si>
  <si>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</si>
  <si>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</si>
  <si>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</si>
  <si>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</si>
  <si>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</si>
  <si>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</si>
  <si>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</si>
  <si>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</si>
  <si>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</si>
  <si>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</si>
  <si>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</si>
  <si>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</si>
  <si>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</si>
  <si>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</si>
  <si>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</si>
  <si>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</si>
  <si>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</si>
  <si>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</si>
  <si>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</si>
  <si>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</si>
  <si>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</si>
  <si>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</si>
  <si>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</si>
  <si>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</si>
  <si>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</si>
  <si>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</si>
  <si>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</si>
  <si>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</si>
  <si>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</si>
  <si>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</si>
  <si>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</si>
  <si>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</si>
  <si>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</si>
  <si>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</si>
  <si>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</si>
  <si>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</si>
  <si>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</si>
  <si>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</si>
  <si>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</si>
  <si>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</si>
  <si>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</si>
  <si>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</si>
  <si>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</si>
  <si>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</si>
  <si>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</si>
  <si>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</si>
  <si>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</si>
  <si>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</si>
  <si>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</si>
  <si>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</si>
  <si>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</si>
  <si>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</si>
  <si>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</si>
  <si>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</si>
  <si>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</si>
  <si>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</si>
  <si>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</si>
  <si>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</si>
  <si>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</si>
  <si>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</si>
  <si>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</si>
  <si>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</si>
  <si>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</si>
  <si>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</si>
  <si>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</si>
  <si>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</si>
  <si>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</si>
  <si>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</si>
  <si>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</si>
  <si>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</si>
  <si>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</si>
  <si>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</si>
  <si>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</si>
  <si>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</si>
  <si>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</si>
  <si>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</si>
  <si>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</si>
  <si>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</si>
  <si>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</si>
  <si>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</si>
  <si>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</si>
  <si>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</si>
  <si>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</si>
  <si>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</si>
  <si>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</si>
  <si>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</si>
  <si>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</si>
  <si>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</si>
  <si>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</si>
  <si>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</si>
  <si>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</si>
  <si>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</si>
  <si>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</si>
  <si>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</si>
  <si>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</si>
  <si>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</si>
  <si>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</si>
  <si>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</si>
  <si>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</si>
  <si>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</si>
  <si>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</si>
  <si>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</si>
  <si>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</si>
  <si>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</si>
  <si>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</si>
  <si>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</si>
  <si>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</si>
  <si>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</si>
  <si>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</si>
  <si>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</si>
  <si>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</si>
  <si>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</si>
  <si>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</si>
  <si>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</si>
  <si>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</si>
  <si>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</si>
  <si>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</si>
  <si>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</si>
  <si>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</si>
  <si>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</si>
  <si>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</si>
  <si>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</si>
  <si>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</si>
  <si>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</si>
  <si>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</si>
  <si>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</si>
  <si>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</si>
  <si>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</si>
  <si>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</si>
  <si>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</si>
  <si>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</si>
  <si>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</si>
  <si>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</si>
  <si>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</si>
  <si>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</si>
  <si>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</si>
  <si>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</si>
  <si>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</si>
  <si>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</si>
  <si>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</si>
  <si>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</si>
  <si>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</si>
  <si>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</si>
  <si>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</si>
  <si>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</si>
  <si>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</si>
  <si>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</si>
  <si>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</si>
  <si>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</si>
  <si>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</si>
  <si>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</si>
  <si>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</si>
  <si>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</si>
  <si>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</si>
  <si>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</si>
  <si>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</si>
  <si>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</si>
  <si>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</si>
  <si>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</si>
  <si>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</si>
  <si>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</si>
  <si>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</si>
  <si>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</si>
  <si>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</si>
  <si>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</si>
  <si>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</si>
  <si>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</si>
  <si>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</si>
  <si>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</si>
  <si>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</si>
  <si>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</si>
  <si>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</si>
  <si>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</si>
  <si>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</si>
  <si>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</si>
  <si>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</si>
  <si>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</si>
  <si>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</si>
  <si>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</si>
  <si>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</si>
  <si>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</si>
  <si>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</si>
  <si>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</si>
  <si>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</si>
  <si>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</si>
  <si>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</si>
  <si>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</si>
  <si>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</si>
  <si>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</si>
  <si>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</si>
  <si>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</si>
  <si>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</si>
  <si>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</si>
  <si>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</si>
  <si>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</si>
  <si>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</si>
  <si>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</si>
  <si>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</si>
  <si>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</si>
  <si>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</si>
  <si>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</si>
  <si>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</si>
  <si>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</si>
  <si>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</si>
  <si>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</si>
  <si>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</si>
  <si>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</si>
  <si>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</si>
  <si>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</si>
  <si>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</si>
  <si>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</si>
  <si>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</si>
  <si>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</si>
  <si>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</si>
  <si>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</si>
  <si>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</si>
  <si>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</si>
  <si>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</si>
  <si>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</si>
  <si>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</si>
  <si>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</si>
  <si>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</si>
  <si>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</si>
  <si>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</si>
  <si>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</si>
  <si>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</si>
  <si>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</si>
  <si>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</si>
  <si>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</si>
  <si>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</si>
  <si>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</si>
  <si>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</si>
  <si>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</si>
  <si>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</si>
  <si>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</si>
  <si>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</si>
  <si>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</si>
  <si>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</si>
  <si>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</si>
  <si>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</si>
  <si>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</si>
  <si>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</si>
  <si>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</si>
  <si>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</si>
  <si>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</si>
  <si>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</si>
  <si>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</si>
  <si>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</si>
  <si>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</si>
  <si>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</si>
  <si>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</si>
  <si>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</si>
  <si>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</si>
  <si>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</si>
  <si>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</si>
  <si>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</si>
  <si>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</si>
  <si>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</si>
  <si>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</si>
  <si>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</si>
  <si>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</si>
  <si>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</si>
  <si>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</si>
  <si>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</si>
  <si>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</si>
  <si>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</si>
  <si>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</si>
  <si>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</si>
  <si>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</si>
  <si>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</si>
  <si>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</si>
  <si>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</si>
  <si>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</si>
  <si>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</si>
  <si>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</si>
  <si>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</si>
  <si>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</si>
  <si>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</si>
  <si>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</si>
  <si>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</si>
  <si>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</si>
  <si>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</si>
  <si>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</si>
  <si>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</si>
  <si>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</si>
  <si>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</si>
  <si>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</si>
  <si>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</si>
  <si>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</si>
  <si>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</si>
  <si>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</si>
  <si>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</si>
  <si>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</si>
  <si>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</si>
  <si>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</si>
  <si>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</si>
  <si>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</si>
  <si>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</si>
  <si>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</si>
  <si>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</si>
  <si>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</si>
  <si>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</si>
  <si>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</si>
  <si>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</si>
  <si>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</si>
  <si>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</si>
  <si>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</si>
  <si>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</si>
  <si>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</si>
  <si>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</si>
  <si>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</si>
  <si>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</si>
  <si>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</si>
  <si>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</si>
  <si>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</si>
  <si>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</si>
  <si>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</si>
  <si>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</si>
  <si>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</si>
  <si>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</si>
  <si>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</si>
  <si>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</si>
  <si>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</si>
  <si>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</si>
  <si>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</si>
  <si>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</si>
  <si>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</si>
  <si>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</si>
  <si>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</si>
  <si>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</si>
  <si>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</si>
  <si>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</si>
  <si>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</si>
  <si>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</si>
  <si>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</si>
  <si>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</si>
  <si>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</si>
  <si>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</si>
  <si>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</si>
  <si>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</si>
  <si>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</si>
  <si>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</si>
  <si>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</si>
  <si>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</si>
  <si>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</si>
  <si>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</si>
  <si>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</si>
  <si>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</si>
  <si>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</si>
  <si>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</si>
  <si>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</si>
  <si>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</si>
  <si>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</si>
  <si>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</si>
  <si>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</si>
  <si>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</si>
  <si>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</si>
  <si>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</si>
  <si>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</si>
  <si>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</si>
  <si>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</si>
  <si>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</si>
  <si>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</si>
  <si>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</si>
  <si>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</si>
  <si>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</si>
  <si>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</si>
  <si>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</si>
  <si>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</si>
  <si>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</si>
  <si>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</si>
  <si>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</si>
  <si>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</si>
  <si>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</si>
  <si>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</si>
  <si>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</si>
  <si>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</si>
  <si>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</si>
  <si>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</si>
  <si>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</si>
  <si>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</si>
  <si>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</si>
  <si>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</si>
  <si>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</si>
  <si>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</si>
  <si>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</si>
  <si>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</si>
  <si>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</si>
  <si>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</si>
  <si>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</si>
  <si>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</si>
  <si>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</si>
  <si>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</si>
  <si>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</si>
  <si>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</si>
  <si>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</si>
  <si>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</si>
  <si>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</si>
  <si>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</si>
  <si>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</si>
  <si>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</si>
  <si>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</si>
  <si>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</si>
  <si>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</si>
  <si>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</si>
  <si>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</si>
  <si>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</si>
  <si>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</si>
  <si>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</si>
  <si>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</si>
  <si>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</si>
  <si>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</si>
  <si>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</si>
  <si>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</si>
  <si>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</si>
  <si>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</si>
  <si>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</si>
  <si>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</si>
  <si>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</si>
  <si>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</si>
  <si>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</si>
  <si>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</si>
  <si>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</si>
  <si>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</si>
  <si>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</si>
  <si>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</si>
  <si>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</si>
  <si>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</si>
  <si>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</si>
  <si>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</si>
  <si>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</si>
  <si>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</si>
  <si>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</si>
  <si>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</si>
  <si>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</si>
  <si>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</si>
  <si>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</si>
  <si>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</si>
  <si>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</si>
  <si>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</si>
  <si>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</si>
  <si>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</si>
  <si>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</si>
  <si>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</si>
  <si>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</si>
  <si>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</si>
  <si>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</si>
  <si>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</si>
  <si>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</si>
  <si>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</si>
  <si>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</si>
  <si>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</si>
  <si>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</si>
  <si>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</si>
  <si>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</si>
  <si>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</si>
  <si>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</si>
  <si>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</si>
  <si>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</si>
  <si>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</si>
  <si>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</si>
  <si>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</si>
  <si>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</si>
  <si>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</si>
  <si>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</si>
  <si>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</si>
  <si>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</si>
  <si>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</si>
  <si>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</si>
  <si>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</si>
  <si>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</si>
  <si>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</si>
  <si>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</si>
  <si>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</si>
  <si>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</si>
  <si>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</si>
  <si>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</si>
  <si>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</si>
  <si>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</si>
  <si>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</si>
  <si>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</si>
  <si>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</si>
  <si>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</si>
  <si>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</si>
  <si>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</si>
  <si>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</si>
  <si>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</si>
  <si>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</si>
  <si>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</si>
  <si>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</si>
  <si>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</si>
  <si>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</si>
  <si>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</si>
  <si>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</si>
  <si>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</si>
  <si>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</si>
  <si>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</si>
  <si>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</si>
  <si>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</si>
  <si>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</si>
  <si>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</si>
  <si>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</si>
  <si>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</si>
  <si>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</si>
  <si>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</si>
  <si>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</si>
  <si>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</si>
  <si>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</si>
  <si>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</si>
  <si>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</si>
  <si>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</si>
  <si>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</si>
  <si>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</si>
  <si>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</si>
  <si>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</si>
  <si>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</si>
  <si>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</si>
  <si>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</si>
  <si>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</si>
  <si>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</si>
  <si>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</si>
  <si>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</si>
  <si>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</si>
  <si>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</si>
  <si>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</si>
  <si>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</si>
  <si>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</si>
  <si>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</si>
  <si>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</si>
  <si>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</si>
  <si>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</si>
  <si>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</si>
  <si>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</si>
  <si>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</si>
  <si>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</si>
  <si>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</si>
  <si>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</si>
  <si>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</si>
  <si>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</si>
  <si>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</si>
  <si>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</si>
  <si>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</si>
  <si>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</si>
  <si>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</si>
  <si>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</si>
  <si>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</si>
  <si>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</si>
  <si>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</si>
  <si>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</si>
  <si>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</si>
  <si>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</si>
  <si>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</si>
  <si>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</si>
  <si>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</si>
  <si>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</si>
  <si>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</si>
  <si>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</si>
  <si>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</si>
  <si>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</si>
  <si>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</si>
  <si>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</si>
  <si>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</si>
  <si>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</si>
  <si>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</si>
  <si>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</si>
  <si>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</si>
  <si>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</si>
  <si>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</si>
  <si>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</si>
  <si>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</si>
  <si>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</si>
  <si>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</si>
  <si>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</si>
  <si>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</si>
  <si>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</si>
  <si>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</si>
  <si>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</si>
  <si>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</si>
  <si>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</si>
  <si>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</si>
  <si>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</si>
  <si>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</si>
  <si>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</si>
  <si>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</si>
  <si>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</si>
  <si>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</si>
  <si>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</si>
  <si>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</si>
  <si>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</si>
  <si>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</si>
  <si>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</si>
  <si>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</si>
  <si>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</si>
  <si>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</si>
  <si>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</si>
  <si>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</si>
  <si>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</si>
  <si>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</si>
  <si>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</si>
  <si>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</si>
  <si>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</si>
  <si>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</si>
  <si>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</si>
  <si>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</si>
  <si>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</si>
  <si>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</si>
  <si>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</si>
  <si>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</si>
  <si>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</si>
  <si>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</si>
  <si>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</si>
  <si>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</si>
  <si>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</si>
  <si>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</si>
  <si>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</si>
  <si>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</si>
  <si>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</si>
  <si>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</si>
  <si>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</si>
  <si>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</si>
  <si>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</si>
  <si>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</si>
  <si>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</si>
  <si>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</si>
  <si>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</si>
  <si>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</si>
  <si>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</si>
  <si>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</si>
  <si>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</si>
  <si>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</si>
  <si>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</si>
  <si>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</si>
  <si>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</si>
  <si>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</si>
  <si>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</si>
  <si>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</si>
  <si>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</si>
  <si>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</si>
  <si>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</si>
  <si>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</si>
  <si>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</si>
  <si>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</si>
  <si>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</si>
  <si>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</si>
  <si>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</si>
  <si>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</si>
  <si>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</si>
  <si>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</si>
  <si>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</si>
  <si>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</si>
  <si>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</si>
  <si>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</si>
  <si>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</si>
  <si>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</si>
  <si>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</si>
  <si>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</si>
  <si>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</si>
  <si>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</si>
  <si>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</si>
  <si>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</si>
  <si>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</si>
  <si>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</si>
  <si>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</si>
  <si>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</si>
  <si>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</si>
  <si>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</si>
  <si>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</si>
  <si>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</si>
  <si>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</si>
  <si>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</si>
  <si>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</si>
  <si>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</si>
  <si>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</si>
  <si>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</si>
  <si>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</si>
  <si>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</si>
  <si>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</si>
  <si>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</si>
  <si>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</si>
  <si>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</si>
  <si>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</si>
  <si>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</si>
  <si>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</si>
  <si>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</si>
  <si>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</si>
  <si>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</si>
  <si>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</si>
  <si>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</si>
  <si>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</si>
  <si>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</si>
  <si>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</si>
  <si>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</si>
  <si>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</si>
  <si>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</si>
  <si>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</si>
  <si>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</si>
  <si>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</si>
  <si>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</si>
  <si>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</si>
  <si>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</si>
  <si>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</si>
  <si>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</si>
  <si>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</si>
  <si>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</si>
  <si>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</si>
  <si>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</si>
  <si>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</si>
  <si>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</si>
  <si>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</si>
  <si>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</si>
  <si>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</si>
  <si>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</si>
  <si>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</si>
  <si>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</si>
  <si>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</si>
  <si>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</si>
  <si>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</si>
  <si>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</si>
  <si>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</si>
  <si>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</si>
  <si>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</si>
  <si>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</si>
  <si>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</si>
  <si>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</si>
  <si>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</si>
  <si>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</si>
  <si>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</si>
  <si>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</si>
  <si>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</si>
  <si>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</si>
  <si>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</si>
  <si>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</si>
  <si>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</si>
  <si>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</si>
  <si>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</si>
  <si>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</si>
  <si>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</si>
  <si>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</si>
  <si>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</si>
  <si>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</si>
  <si>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</si>
  <si>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</si>
  <si>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</si>
  <si>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</si>
  <si>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</si>
  <si>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</si>
  <si>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</si>
  <si>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</si>
  <si>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</si>
  <si>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</si>
  <si>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</si>
  <si>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</si>
  <si>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</si>
  <si>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</si>
  <si>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</si>
  <si>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</si>
  <si>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</si>
  <si>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</si>
  <si>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</si>
  <si>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</si>
  <si>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</si>
  <si>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</si>
  <si>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</si>
  <si>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</si>
  <si>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</si>
  <si>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</si>
  <si>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</si>
  <si>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</si>
  <si>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</si>
  <si>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</si>
  <si>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</si>
  <si>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</si>
  <si>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</si>
  <si>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</si>
  <si>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</si>
  <si>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</si>
  <si>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</si>
  <si>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</si>
  <si>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</si>
  <si>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</si>
  <si>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</si>
  <si>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</si>
  <si>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</si>
  <si>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</si>
  <si>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</si>
  <si>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</si>
  <si>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</si>
  <si>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</si>
  <si>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</si>
  <si>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</si>
  <si>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</si>
  <si>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</si>
  <si>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</si>
  <si>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</si>
  <si>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</si>
  <si>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</si>
  <si>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</si>
  <si>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</si>
  <si>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</si>
  <si>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</si>
  <si>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</si>
  <si>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</si>
  <si>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</si>
  <si>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</si>
  <si>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</si>
  <si>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</si>
  <si>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</si>
  <si>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</si>
  <si>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</si>
  <si>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</si>
  <si>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</si>
  <si>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</si>
  <si>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</si>
  <si>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</si>
  <si>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</si>
  <si>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</si>
  <si>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</si>
  <si>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</si>
  <si>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</si>
  <si>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</si>
  <si>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</si>
  <si>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</si>
  <si>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</si>
  <si>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</si>
  <si>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</si>
  <si>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</si>
  <si>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</si>
  <si>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</si>
  <si>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</si>
  <si>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</si>
  <si>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</si>
  <si>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</si>
  <si>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</si>
  <si>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</si>
  <si>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</si>
  <si>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</si>
  <si>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</si>
  <si>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</si>
  <si>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</si>
  <si>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</si>
  <si>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</si>
  <si>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</si>
  <si>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</si>
  <si>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</si>
  <si>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</si>
  <si>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</si>
  <si>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</si>
  <si>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</si>
  <si>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</si>
  <si>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</si>
  <si>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</si>
  <si>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</si>
  <si>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</si>
  <si>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</si>
  <si>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</si>
  <si>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</si>
  <si>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</si>
  <si>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</si>
  <si>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</si>
  <si>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</si>
  <si>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</si>
  <si>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</si>
  <si>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</si>
  <si>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</si>
  <si>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</si>
  <si>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</si>
  <si>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</si>
  <si>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</si>
  <si>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</si>
  <si>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</si>
  <si>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</si>
  <si>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</si>
  <si>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</si>
  <si>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</si>
  <si>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</si>
  <si>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</si>
  <si>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</si>
  <si>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</si>
  <si>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</si>
  <si>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</si>
  <si>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</si>
  <si>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</si>
  <si>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</si>
  <si>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</si>
  <si>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</si>
  <si>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</si>
  <si>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</si>
  <si>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</si>
  <si>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</si>
  <si>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</si>
  <si>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</si>
  <si>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</si>
  <si>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</si>
  <si>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</si>
  <si>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</si>
  <si>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</si>
  <si>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</si>
  <si>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</si>
  <si>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</si>
  <si>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</si>
  <si>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</si>
  <si>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</si>
  <si>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</si>
  <si>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</si>
  <si>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</si>
  <si>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</si>
  <si>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</si>
  <si>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</si>
  <si>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</si>
  <si>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</si>
  <si>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</si>
  <si>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</si>
  <si>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</si>
  <si>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</si>
  <si>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</si>
  <si>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</si>
  <si>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</si>
  <si>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</si>
  <si>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</si>
  <si>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</si>
  <si>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</si>
  <si>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</si>
  <si>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</si>
  <si>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</si>
  <si>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</si>
  <si>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</si>
  <si>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</si>
  <si>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</si>
  <si>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</si>
  <si>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</si>
  <si>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</si>
  <si>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</si>
  <si>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</si>
  <si>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</si>
  <si>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</si>
  <si>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</si>
  <si>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</si>
  <si>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</si>
  <si>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</si>
  <si>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</si>
  <si>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</si>
  <si>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</si>
  <si>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</si>
  <si>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</si>
  <si>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</si>
  <si>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</si>
  <si>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</si>
  <si>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</si>
  <si>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</si>
  <si>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</si>
  <si>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</si>
  <si>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</si>
  <si>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</si>
  <si>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</si>
  <si>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</si>
  <si>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</si>
  <si>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</si>
  <si>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</si>
  <si>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</si>
  <si>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</si>
  <si>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</si>
  <si>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</si>
  <si>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</si>
  <si>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</si>
  <si>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</si>
  <si>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</si>
  <si>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</si>
  <si>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</si>
  <si>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</si>
  <si>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</si>
  <si>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</si>
  <si>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</si>
  <si>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</si>
  <si>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</si>
  <si>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</si>
  <si>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</si>
  <si>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</si>
  <si>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</si>
  <si>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</si>
  <si>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</si>
  <si>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</si>
  <si>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</si>
  <si>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</si>
  <si>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</si>
  <si>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</si>
  <si>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</si>
  <si>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</si>
  <si>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</si>
  <si>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</si>
  <si>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</si>
  <si>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</si>
  <si>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</si>
  <si>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</si>
  <si>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</si>
  <si>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</si>
  <si>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</si>
  <si>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</si>
  <si>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</si>
  <si>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</si>
  <si>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</si>
  <si>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</si>
  <si>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</si>
  <si>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</si>
  <si>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</si>
  <si>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</si>
  <si>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</si>
  <si>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</si>
  <si>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</si>
  <si>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</si>
  <si>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</si>
  <si>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</si>
  <si>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</si>
  <si>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</si>
  <si>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</si>
  <si>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</si>
  <si>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</si>
  <si>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</si>
  <si>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</si>
  <si>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</si>
  <si>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</si>
  <si>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</si>
  <si>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</si>
  <si>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</si>
  <si>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</si>
  <si>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</si>
  <si>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</si>
  <si>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</si>
  <si>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</si>
  <si>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</si>
  <si>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</si>
  <si>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</si>
  <si>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</si>
  <si>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</si>
  <si>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</si>
  <si>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</si>
  <si>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</si>
  <si>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</si>
  <si>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</si>
  <si>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</si>
  <si>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</si>
  <si>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</si>
  <si>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</si>
  <si>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</si>
  <si>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</si>
  <si>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</si>
  <si>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</si>
  <si>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</si>
  <si>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</si>
  <si>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</si>
  <si>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</si>
  <si>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</si>
  <si>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</si>
  <si>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</si>
  <si>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</si>
  <si>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</si>
  <si>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</si>
  <si>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</si>
  <si>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</si>
  <si>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</si>
  <si>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</si>
  <si>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</si>
  <si>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</si>
  <si>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</si>
  <si>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</si>
  <si>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</si>
  <si>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</si>
  <si>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</si>
  <si>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</si>
  <si>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</si>
  <si>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</si>
  <si>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</si>
  <si>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</si>
  <si>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</si>
  <si>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</si>
  <si>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</si>
  <si>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</si>
  <si>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</si>
  <si>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</si>
  <si>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</si>
  <si>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</si>
  <si>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</si>
  <si>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</si>
  <si>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</si>
  <si>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</si>
  <si>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</si>
  <si>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</si>
  <si>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</si>
  <si>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</si>
  <si>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</si>
  <si>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</si>
  <si>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</si>
  <si>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</si>
  <si>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</si>
  <si>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</si>
  <si>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</si>
  <si>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</si>
  <si>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</si>
  <si>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</si>
  <si>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</si>
  <si>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</si>
  <si>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</si>
  <si>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</si>
  <si>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</si>
  <si>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</si>
  <si>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</si>
  <si>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</si>
  <si>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</si>
  <si>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</si>
  <si>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</si>
  <si>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</si>
  <si>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</si>
  <si>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</si>
  <si>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</si>
  <si>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</si>
  <si>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</si>
  <si>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</si>
  <si>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</si>
  <si>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</si>
  <si>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</si>
  <si>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</si>
  <si>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</si>
  <si>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</si>
  <si>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</si>
  <si>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</si>
  <si>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</si>
  <si>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</si>
  <si>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</si>
  <si>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</si>
  <si>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</si>
  <si>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</si>
  <si>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</si>
  <si>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</si>
  <si>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</si>
  <si>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</si>
  <si>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</si>
  <si>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</si>
  <si>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</si>
  <si>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</si>
  <si>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</si>
  <si>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</si>
  <si>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</si>
  <si>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</si>
  <si>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</si>
  <si>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</si>
  <si>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</si>
  <si>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</si>
  <si>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</si>
  <si>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</si>
  <si>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</si>
  <si>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</si>
  <si>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</si>
  <si>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</si>
  <si>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</si>
  <si>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</si>
  <si>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</si>
  <si>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</si>
  <si>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</si>
  <si>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</si>
  <si>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</si>
  <si>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</si>
  <si>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</si>
  <si>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</si>
  <si>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</si>
  <si>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</si>
  <si>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</si>
  <si>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</si>
  <si>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</si>
  <si>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</si>
  <si>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</si>
  <si>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</si>
  <si>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</si>
  <si>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</si>
  <si>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</si>
  <si>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</si>
  <si>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</si>
  <si>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</si>
  <si>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</si>
  <si>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</si>
  <si>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</si>
  <si>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</si>
  <si>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</si>
  <si>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</si>
  <si>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</si>
  <si>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</si>
  <si>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</si>
  <si>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</si>
  <si>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</si>
  <si>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</si>
  <si>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</si>
  <si>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</si>
  <si>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</si>
  <si>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</si>
  <si>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</si>
  <si>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</si>
  <si>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</si>
  <si>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</si>
  <si>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</si>
  <si>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</si>
  <si>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</si>
  <si>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</si>
  <si>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</si>
  <si>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</si>
  <si>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</si>
  <si>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</si>
  <si>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</si>
  <si>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</si>
  <si>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</si>
  <si>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</si>
  <si>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</si>
  <si>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</si>
  <si>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</si>
  <si>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</si>
  <si>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</si>
  <si>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</si>
  <si>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</si>
  <si>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</si>
  <si>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</si>
  <si>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</si>
  <si>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</si>
  <si>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</si>
  <si>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</si>
  <si>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</si>
  <si>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</si>
  <si>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</si>
  <si>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</si>
  <si>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</si>
  <si>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</si>
  <si>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</si>
  <si>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</si>
  <si>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</si>
  <si>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</si>
  <si>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</si>
  <si>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</si>
  <si>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</si>
  <si>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</si>
  <si>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</si>
  <si>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</si>
  <si>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</si>
  <si>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</si>
  <si>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</si>
  <si>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</si>
  <si>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</si>
  <si>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</si>
  <si>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</si>
  <si>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</si>
  <si>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</si>
  <si>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</si>
  <si>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</si>
  <si>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</si>
  <si>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</si>
  <si>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</si>
  <si>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</si>
  <si>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</si>
  <si>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</si>
  <si>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</si>
  <si>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</si>
  <si>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</si>
  <si>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</si>
  <si>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</si>
  <si>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</si>
  <si>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</si>
  <si>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</si>
  <si>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</si>
  <si>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</si>
  <si>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</si>
  <si>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</si>
  <si>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</si>
  <si>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</si>
  <si>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</si>
  <si>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</si>
  <si>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</si>
  <si>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</si>
  <si>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</si>
  <si>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</si>
  <si>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</si>
  <si>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</si>
  <si>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</si>
  <si>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</si>
  <si>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</si>
  <si>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</si>
  <si>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</si>
  <si>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</si>
  <si>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</si>
  <si>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</si>
  <si>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</si>
  <si>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</si>
  <si>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</si>
  <si>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</si>
  <si>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</si>
  <si>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</si>
  <si>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</si>
  <si>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</si>
  <si>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</si>
  <si>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</si>
  <si>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</si>
  <si>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</si>
  <si>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</si>
  <si>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</si>
  <si>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</si>
  <si>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</si>
  <si>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</si>
  <si>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</si>
  <si>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</si>
  <si>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</si>
  <si>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</si>
  <si>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</si>
  <si>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</si>
  <si>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</si>
  <si>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</si>
  <si>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</si>
  <si>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</si>
  <si>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</si>
  <si>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</si>
  <si>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</si>
  <si>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</si>
  <si>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</si>
  <si>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</si>
  <si>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</si>
  <si>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</si>
  <si>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</si>
  <si>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</si>
  <si>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</si>
  <si>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</si>
  <si>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</si>
  <si>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</si>
  <si>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</si>
  <si>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</si>
  <si>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</si>
  <si>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</si>
  <si>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</si>
  <si>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</si>
  <si>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</si>
  <si>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</si>
  <si>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</si>
  <si>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</si>
  <si>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</si>
  <si>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</si>
  <si>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</si>
  <si>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</si>
  <si>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</si>
  <si>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</si>
  <si>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</si>
  <si>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</si>
  <si>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</si>
  <si>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</si>
  <si>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</si>
  <si>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</si>
  <si>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</si>
  <si>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</si>
  <si>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</si>
  <si>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</si>
  <si>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</si>
  <si>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</si>
  <si>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</si>
  <si>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</si>
  <si>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</si>
  <si>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</si>
  <si>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</si>
  <si>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</si>
  <si>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</si>
  <si>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</si>
  <si>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</si>
  <si>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</si>
  <si>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</si>
  <si>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</si>
  <si>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</si>
  <si>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</si>
  <si>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</si>
  <si>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</si>
  <si>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</si>
  <si>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</si>
  <si>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</si>
  <si>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</si>
  <si>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</si>
  <si>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</si>
  <si>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</si>
  <si>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</si>
  <si>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</si>
  <si>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</si>
  <si>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</si>
  <si>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</si>
  <si>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</si>
  <si>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</si>
  <si>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</si>
  <si>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</si>
  <si>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</si>
  <si>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</si>
  <si>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</si>
  <si>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</si>
  <si>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</si>
  <si>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</si>
  <si>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</si>
  <si>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</si>
  <si>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</si>
  <si>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</si>
  <si>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</si>
  <si>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</si>
  <si>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</si>
  <si>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</si>
  <si>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</si>
  <si>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</si>
  <si>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</si>
  <si>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</si>
  <si>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</si>
  <si>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</si>
  <si>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</si>
  <si>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</si>
  <si>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</si>
  <si>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</si>
  <si>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</si>
  <si>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</si>
  <si>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</si>
  <si>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</si>
  <si>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</si>
  <si>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</si>
  <si>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</si>
  <si>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</si>
  <si>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</si>
  <si>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</si>
  <si>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</si>
  <si>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</si>
  <si>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</si>
  <si>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</si>
  <si>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</si>
  <si>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</si>
  <si>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</si>
  <si>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</si>
  <si>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</si>
  <si>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</si>
  <si>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</si>
  <si>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</si>
  <si>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</si>
  <si>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</si>
  <si>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</si>
  <si>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</si>
  <si>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</si>
  <si>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</si>
  <si>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</si>
  <si>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</si>
  <si>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</si>
  <si>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</si>
  <si>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</si>
  <si>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</si>
  <si>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</si>
  <si>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</si>
  <si>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</si>
  <si>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</si>
  <si>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</si>
  <si>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</si>
  <si>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</si>
  <si>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</si>
  <si>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</si>
  <si>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</si>
  <si>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</si>
  <si>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</si>
  <si>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</si>
  <si>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</si>
  <si>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</si>
  <si>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</si>
  <si>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</si>
  <si>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</si>
  <si>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</si>
  <si>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</si>
  <si>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</si>
  <si>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</si>
  <si>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</si>
  <si>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</si>
  <si>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</si>
  <si>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</si>
  <si>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</si>
  <si>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</si>
  <si>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</si>
  <si>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</si>
  <si>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</si>
  <si>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</si>
  <si>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</si>
  <si>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</si>
  <si>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</si>
  <si>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</si>
  <si>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</si>
  <si>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</si>
  <si>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</si>
  <si>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</si>
  <si>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</si>
  <si>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</si>
  <si>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</si>
  <si>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</si>
  <si>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</si>
  <si>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</si>
  <si>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</si>
  <si>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</si>
  <si>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</si>
  <si>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</si>
  <si>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</si>
  <si>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</si>
  <si>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</si>
  <si>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</si>
  <si>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</si>
  <si>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</si>
  <si>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</si>
  <si>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</si>
  <si>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</si>
  <si>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</si>
  <si>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</si>
  <si>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</si>
  <si>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</si>
  <si>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</si>
  <si>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</si>
  <si>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</si>
  <si>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</si>
  <si>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</si>
  <si>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</si>
  <si>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</si>
  <si>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</si>
  <si>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</si>
  <si>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</si>
  <si>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</si>
  <si>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</si>
  <si>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</si>
  <si>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</si>
  <si>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</si>
  <si>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</si>
  <si>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</si>
  <si>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</si>
  <si>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</si>
  <si>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</si>
  <si>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</si>
  <si>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</si>
  <si>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</si>
  <si>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</si>
  <si>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</si>
  <si>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</si>
  <si>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</si>
  <si>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</si>
  <si>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</si>
  <si>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</si>
  <si>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</si>
  <si>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</si>
  <si>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</si>
  <si>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</si>
  <si>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</si>
  <si>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</si>
  <si>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</si>
  <si>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</si>
  <si>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</si>
  <si>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</si>
  <si>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</si>
  <si>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</si>
  <si>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</si>
  <si>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</si>
  <si>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</si>
  <si>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</si>
  <si>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</si>
  <si>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</si>
  <si>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</si>
  <si>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</si>
  <si>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</si>
  <si>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</si>
  <si>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</si>
  <si>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</si>
  <si>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</si>
  <si>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</si>
  <si>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</si>
  <si>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</si>
  <si>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</si>
  <si>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</si>
  <si>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</si>
  <si>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</si>
  <si>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</si>
  <si>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</si>
  <si>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</si>
  <si>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</si>
  <si>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</si>
  <si>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</si>
  <si>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</si>
  <si>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</si>
  <si>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</si>
  <si>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</si>
  <si>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</si>
  <si>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</si>
  <si>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</si>
  <si>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</si>
  <si>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</si>
  <si>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</si>
  <si>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</si>
  <si>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</si>
  <si>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</si>
  <si>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</si>
  <si>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</si>
  <si>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</si>
  <si>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</si>
  <si>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</si>
  <si>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</si>
  <si>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</si>
  <si>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</si>
  <si>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</si>
  <si>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</si>
  <si>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</si>
  <si>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</si>
  <si>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</si>
  <si>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</si>
  <si>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</si>
  <si>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</si>
  <si>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</si>
  <si>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</si>
  <si>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</si>
  <si>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</si>
  <si>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</si>
  <si>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</si>
  <si>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</si>
  <si>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</si>
  <si>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</si>
  <si>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</si>
  <si>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</si>
  <si>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</si>
  <si>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</si>
  <si>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</si>
  <si>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</si>
  <si>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</si>
  <si>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</si>
  <si>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</si>
  <si>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</si>
  <si>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</si>
  <si>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</si>
  <si>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</si>
  <si>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</si>
  <si>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</si>
  <si>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</si>
  <si>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</si>
  <si>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</si>
  <si>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</si>
  <si>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</si>
  <si>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</si>
  <si>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</si>
  <si>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</si>
  <si>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</si>
  <si>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</si>
  <si>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</si>
  <si>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</si>
  <si>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</si>
  <si>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</si>
  <si>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</si>
  <si>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</si>
  <si>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</si>
  <si>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</si>
  <si>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</si>
  <si>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</si>
  <si>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</si>
  <si>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</si>
  <si>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</si>
  <si>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</si>
  <si>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</si>
  <si>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</si>
  <si>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</si>
  <si>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</si>
  <si>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</si>
  <si>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</si>
  <si>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</si>
  <si>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</si>
  <si>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</si>
  <si>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</si>
  <si>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</si>
  <si>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</si>
  <si>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</si>
  <si>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</si>
  <si>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</si>
  <si>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</si>
  <si>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</si>
  <si>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</si>
  <si>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</si>
  <si>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</si>
  <si>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</si>
  <si>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</si>
  <si>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</si>
  <si>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</si>
  <si>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</si>
  <si>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</si>
  <si>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</si>
  <si>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</si>
  <si>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</si>
  <si>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</si>
  <si>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</si>
  <si>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</si>
  <si>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</si>
  <si>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</si>
  <si>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</si>
  <si>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</si>
  <si>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</si>
  <si>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</si>
  <si>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</si>
  <si>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</si>
  <si>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</si>
  <si>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</si>
  <si>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</si>
  <si>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</si>
  <si>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</si>
  <si>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</si>
  <si>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</si>
  <si>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</si>
  <si>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</si>
  <si>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</si>
  <si>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</si>
  <si>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</si>
  <si>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</si>
  <si>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</si>
  <si>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</si>
  <si>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</si>
  <si>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</si>
  <si>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</si>
  <si>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</si>
  <si>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</si>
  <si>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</si>
  <si>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</si>
  <si>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</si>
  <si>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</si>
  <si>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</si>
  <si>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</si>
  <si>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</si>
  <si>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</si>
  <si>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</si>
  <si>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</si>
  <si>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</si>
  <si>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</si>
  <si>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</si>
  <si>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</si>
  <si>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</si>
  <si>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</si>
  <si>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</si>
  <si>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</si>
  <si>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</si>
  <si>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</si>
  <si>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</si>
  <si>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</si>
  <si>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</si>
  <si>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</si>
  <si>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</si>
  <si>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</si>
  <si>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</si>
  <si>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</si>
  <si>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</si>
  <si>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</si>
  <si>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</si>
  <si>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</si>
  <si>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</si>
  <si>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</si>
  <si>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</si>
  <si>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</si>
  <si>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</si>
  <si>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</si>
  <si>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</si>
  <si>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</si>
  <si>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</si>
  <si>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</si>
  <si>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</si>
  <si>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</si>
  <si>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</si>
  <si>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</si>
  <si>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</si>
  <si>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</si>
  <si>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</si>
  <si>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</si>
  <si>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</si>
  <si>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</si>
  <si>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</si>
  <si>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</si>
  <si>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</si>
  <si>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</si>
  <si>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</si>
  <si>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</si>
  <si>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</si>
  <si>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</si>
  <si>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</si>
  <si>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</si>
  <si>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</si>
  <si>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</si>
  <si>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</si>
  <si>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</si>
  <si>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</si>
  <si>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</si>
  <si>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</si>
  <si>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</si>
  <si>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</si>
  <si>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</si>
  <si>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</si>
  <si>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</si>
  <si>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</si>
  <si>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</si>
  <si>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</si>
  <si>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</si>
  <si>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</si>
  <si>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</si>
  <si>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</si>
  <si>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</si>
  <si>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</si>
  <si>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</si>
  <si>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</si>
  <si>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</si>
  <si>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</si>
  <si>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</si>
  <si>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</si>
  <si>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</si>
  <si>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</si>
  <si>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</si>
  <si>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</si>
  <si>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</si>
  <si>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</si>
  <si>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</si>
  <si>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</si>
  <si>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</si>
  <si>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</si>
  <si>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</si>
  <si>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</si>
  <si>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</si>
  <si>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</si>
  <si>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</si>
  <si>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</si>
  <si>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</si>
  <si>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</si>
  <si>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</si>
  <si>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</si>
  <si>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</si>
  <si>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</si>
  <si>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</si>
  <si>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</si>
  <si>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</si>
  <si>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</si>
  <si>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</si>
  <si>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</si>
  <si>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</si>
  <si>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</si>
  <si>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</si>
  <si>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</si>
  <si>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</si>
  <si>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</si>
  <si>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</si>
  <si>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</si>
  <si>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</si>
  <si>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</si>
  <si>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</si>
  <si>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</si>
  <si>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</si>
  <si>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</si>
  <si>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</si>
  <si>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</si>
  <si>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</si>
  <si>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</si>
  <si>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</si>
  <si>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</si>
  <si>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</si>
  <si>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</si>
  <si>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</si>
  <si>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</si>
  <si>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</si>
  <si>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</si>
  <si>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</si>
  <si>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</si>
  <si>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</si>
  <si>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</si>
  <si>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</si>
  <si>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</si>
  <si>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</si>
  <si>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</si>
  <si>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</si>
  <si>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</si>
  <si>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</si>
  <si>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</si>
  <si>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</si>
  <si>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</si>
  <si>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</si>
  <si>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</si>
  <si>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</si>
  <si>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</si>
  <si>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</si>
  <si>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</si>
  <si>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</si>
  <si>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</si>
  <si>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</si>
  <si>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</si>
  <si>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</si>
  <si>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</si>
  <si>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</si>
  <si>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</si>
  <si>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</si>
  <si>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</si>
  <si>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</si>
  <si>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</si>
  <si>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</si>
  <si>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</si>
  <si>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</si>
  <si>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</si>
  <si>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</si>
  <si>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</si>
  <si>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</si>
  <si>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</si>
  <si>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</si>
  <si>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</si>
  <si>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</si>
  <si>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</si>
  <si>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</si>
  <si>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</si>
  <si>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</si>
  <si>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</si>
  <si>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</si>
  <si>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</si>
  <si>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</si>
  <si>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</si>
  <si>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</si>
  <si>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</si>
  <si>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</si>
  <si>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</si>
  <si>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</si>
  <si>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</si>
  <si>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</si>
  <si>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</si>
  <si>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</si>
  <si>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</si>
  <si>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</si>
  <si>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</si>
  <si>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</si>
  <si>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</si>
  <si>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</si>
  <si>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</si>
  <si>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</si>
  <si>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</si>
  <si>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</si>
  <si>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</si>
  <si>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</si>
  <si>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</si>
  <si>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</si>
  <si>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</si>
  <si>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</si>
  <si>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</si>
  <si>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</si>
  <si>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</si>
  <si>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</si>
  <si>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</si>
  <si>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</si>
  <si>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</si>
  <si>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</si>
  <si>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</si>
  <si>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</si>
  <si>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</si>
  <si>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</si>
  <si>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</si>
  <si>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</si>
  <si>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</si>
  <si>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</si>
  <si>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</si>
  <si>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</si>
  <si>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</si>
  <si>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</si>
  <si>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</si>
  <si>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</si>
  <si>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</si>
  <si>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</si>
  <si>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</si>
  <si>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</si>
  <si>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</si>
  <si>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</si>
  <si>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</si>
  <si>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</si>
  <si>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</si>
  <si>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</si>
  <si>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</si>
  <si>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</si>
  <si>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</si>
  <si>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</si>
  <si>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</si>
  <si>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</si>
  <si>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</si>
  <si>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</si>
  <si>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</si>
  <si>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</si>
  <si>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</si>
  <si>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</si>
  <si>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</si>
  <si>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</si>
  <si>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</si>
  <si>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</si>
  <si>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</si>
  <si>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</si>
  <si>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</si>
  <si>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</si>
  <si>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</si>
  <si>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</si>
  <si>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</si>
  <si>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</si>
  <si>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</si>
  <si>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</si>
  <si>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</si>
  <si>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</si>
  <si>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</si>
  <si>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</si>
  <si>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</si>
  <si>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</si>
  <si>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</si>
  <si>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</si>
  <si>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</si>
  <si>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</si>
  <si>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</si>
  <si>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</si>
  <si>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</si>
  <si>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</si>
  <si>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</si>
  <si>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</si>
  <si>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</si>
  <si>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</si>
  <si>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</si>
  <si>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</si>
  <si>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</si>
  <si>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</si>
  <si>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</si>
  <si>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</si>
  <si>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</si>
  <si>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</si>
  <si>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</si>
  <si>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</si>
  <si>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</si>
  <si>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</si>
  <si>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</si>
  <si>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</si>
  <si>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</si>
  <si>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</si>
  <si>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</si>
  <si>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</si>
  <si>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</si>
  <si>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</si>
  <si>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</si>
  <si>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</si>
  <si>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</si>
  <si>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</si>
  <si>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</si>
  <si>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</si>
  <si>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</si>
  <si>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</si>
  <si>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</si>
  <si>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</si>
  <si>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</si>
  <si>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</si>
  <si>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</si>
  <si>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</si>
  <si>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</si>
  <si>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</si>
  <si>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</si>
  <si>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</si>
  <si>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</si>
  <si>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</si>
  <si>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</si>
  <si>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</si>
  <si>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</si>
  <si>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</si>
  <si>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</si>
  <si>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</si>
  <si>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</si>
  <si>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</si>
  <si>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</si>
  <si>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</si>
  <si>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</si>
  <si>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</si>
  <si>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</si>
  <si>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</si>
  <si>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</si>
  <si>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</si>
  <si>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</si>
  <si>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</si>
  <si>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</si>
  <si>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</si>
  <si>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</si>
  <si>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</si>
  <si>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</si>
  <si>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</si>
  <si>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</si>
  <si>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</si>
  <si>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</si>
  <si>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</si>
  <si>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</si>
  <si>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</si>
  <si>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</si>
  <si>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</si>
  <si>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</si>
  <si>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</si>
  <si>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</si>
  <si>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</si>
  <si>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</si>
  <si>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</si>
  <si>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</si>
  <si>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</si>
  <si>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</si>
  <si>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</si>
  <si>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</si>
  <si>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</si>
  <si>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</si>
  <si>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</si>
  <si>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</si>
  <si>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</si>
  <si>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</si>
  <si>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</si>
  <si>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</si>
  <si>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</si>
  <si>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</si>
  <si>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</si>
  <si>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</si>
  <si>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</si>
  <si>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</si>
  <si>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</si>
  <si>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</si>
  <si>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</si>
  <si>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</si>
  <si>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</si>
  <si>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</si>
  <si>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</si>
  <si>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</si>
  <si>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</si>
  <si>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</si>
  <si>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</si>
  <si>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</si>
  <si>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</si>
  <si>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</si>
  <si>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</si>
  <si>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</si>
  <si>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</si>
  <si>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</si>
  <si>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</si>
  <si>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</si>
  <si>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</si>
  <si>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</si>
  <si>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</si>
  <si>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</si>
  <si>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</si>
  <si>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</si>
  <si>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</si>
  <si>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</si>
  <si>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</si>
  <si>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</si>
  <si>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</si>
  <si>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</si>
  <si>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</si>
  <si>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</si>
  <si>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</si>
  <si>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</si>
  <si>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</si>
  <si>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</si>
  <si>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</si>
  <si>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</si>
  <si>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</si>
  <si>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</si>
  <si>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</si>
  <si>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</si>
  <si>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</si>
  <si>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</si>
  <si>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</si>
  <si>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</si>
  <si>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</si>
  <si>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</si>
  <si>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</si>
  <si>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</si>
  <si>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</si>
  <si>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</si>
  <si>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</si>
  <si>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</si>
  <si>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</si>
  <si>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</si>
  <si>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</si>
  <si>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</si>
  <si>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</si>
  <si>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</si>
  <si>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</si>
  <si>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</si>
  <si>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</si>
  <si>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</si>
  <si>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</si>
  <si>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</si>
  <si>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</si>
  <si>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</si>
  <si>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</si>
  <si>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</si>
  <si>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</si>
  <si>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</si>
  <si>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</si>
  <si>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</si>
  <si>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</si>
  <si>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</si>
  <si>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</si>
  <si>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</si>
  <si>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</si>
  <si>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</si>
  <si>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</si>
  <si>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</si>
  <si>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</si>
  <si>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</si>
  <si>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</si>
  <si>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</si>
  <si>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</si>
  <si>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</si>
  <si>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</si>
  <si>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</si>
  <si>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</si>
  <si>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</si>
  <si>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</si>
  <si>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</si>
  <si>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</si>
  <si>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</si>
  <si>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</si>
  <si>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</si>
  <si>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</si>
  <si>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</si>
  <si>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</si>
  <si>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</si>
  <si>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</si>
  <si>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</si>
  <si>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</si>
  <si>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</si>
  <si>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</si>
  <si>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</si>
  <si>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</si>
  <si>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</si>
  <si>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</si>
  <si>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</si>
  <si>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</si>
  <si>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</si>
  <si>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</si>
  <si>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</si>
  <si>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</si>
  <si>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</si>
  <si>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</si>
  <si>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</si>
  <si>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</si>
  <si>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</si>
  <si>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</si>
  <si>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</si>
  <si>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</si>
  <si>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</si>
  <si>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</si>
  <si>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</si>
  <si>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</si>
  <si>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</si>
  <si>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</si>
  <si>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</si>
  <si>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</si>
  <si>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</si>
  <si>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</si>
  <si>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</si>
  <si>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</si>
  <si>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</si>
  <si>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</si>
  <si>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</si>
  <si>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</si>
  <si>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</si>
  <si>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</si>
  <si>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</si>
  <si>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</si>
  <si>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</si>
  <si>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2021-25-10000850</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</si>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</sst>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1" zoomScale="75" zoomScaleNormal="95" zoomScaleSheetLayoutView="75"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516</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239"/>
      <c r="I20" s="145" t="s">
        <v>516</v>
      </c>
      <c r="J20" s="146" t="s">
        <v>533</v>
      </c>
      <c r="K20" s="147">
        <v>482727870</v>
      </c>
      <c r="L20" s="148"/>
      <c r="M20" s="148">
        <v>44561</v>
      </c>
      <c r="N20" s="131">
        <f>+(M20-L20)/30</f>
        <v>1485.3666666666666</v>
      </c>
      <c r="O20" s="134"/>
      <c r="U20" s="130"/>
      <c r="V20" s="105">
        <f ca="1">NOW()</f>
        <v>44193.674799305554</v>
      </c>
      <c r="W20" s="105">
        <f ca="1">NOW()</f>
        <v>44193.674799305554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PARA EL DESARROLLO INTEGRAL HUMANO CORDIN</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2681</v>
      </c>
      <c r="C48" s="110" t="s">
        <v>31</v>
      </c>
      <c r="D48" s="117" t="s">
        <v>2682</v>
      </c>
      <c r="E48" s="141">
        <v>43325</v>
      </c>
      <c r="F48" s="141">
        <v>43909</v>
      </c>
      <c r="G48" s="156">
        <f>IF(AND(E48&lt;&gt;"",F48&lt;&gt;""),((F48-E48)/30),"")</f>
        <v>19.466666666666665</v>
      </c>
      <c r="H48" s="115" t="s">
        <v>2680</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2681</v>
      </c>
      <c r="C49" s="110" t="s">
        <v>31</v>
      </c>
      <c r="D49" s="117" t="s">
        <v>2683</v>
      </c>
      <c r="E49" s="141">
        <v>42800</v>
      </c>
      <c r="F49" s="141">
        <v>43280</v>
      </c>
      <c r="G49" s="156">
        <f t="shared" ref="G49:G50" si="2">IF(AND(E49&lt;&gt;"",F49&lt;&gt;""),((F49-E49)/30),"")</f>
        <v>16</v>
      </c>
      <c r="H49" s="115" t="s">
        <v>2684</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2681</v>
      </c>
      <c r="C50" s="110" t="s">
        <v>31</v>
      </c>
      <c r="D50" s="117" t="s">
        <v>2685</v>
      </c>
      <c r="E50" s="141">
        <v>42800</v>
      </c>
      <c r="F50" s="141">
        <v>43280</v>
      </c>
      <c r="G50" s="156">
        <f t="shared" si="2"/>
        <v>16</v>
      </c>
      <c r="H50" s="118" t="s">
        <v>2686</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2681</v>
      </c>
      <c r="C51" s="110" t="s">
        <v>31</v>
      </c>
      <c r="D51" s="117" t="s">
        <v>2687</v>
      </c>
      <c r="E51" s="141">
        <v>42800</v>
      </c>
      <c r="F51" s="141">
        <v>43280</v>
      </c>
      <c r="G51" s="156">
        <f t="shared" ref="G51:G107" si="3">IF(AND(E51&lt;&gt;"",F51&lt;&gt;""),((F51-E51)/30),"")</f>
        <v>16</v>
      </c>
      <c r="H51" s="118" t="s">
        <v>2686</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2681</v>
      </c>
      <c r="C52" s="110" t="s">
        <v>31</v>
      </c>
      <c r="D52" s="117" t="s">
        <v>2688</v>
      </c>
      <c r="E52" s="141">
        <v>42549</v>
      </c>
      <c r="F52" s="141">
        <v>42794</v>
      </c>
      <c r="G52" s="156">
        <f t="shared" si="3"/>
        <v>8.1666666666666661</v>
      </c>
      <c r="H52" s="115" t="s">
        <v>2689</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2681</v>
      </c>
      <c r="C53" s="110" t="s">
        <v>31</v>
      </c>
      <c r="D53" s="117" t="s">
        <v>2690</v>
      </c>
      <c r="E53" s="141">
        <v>42549</v>
      </c>
      <c r="F53" s="141">
        <v>42794</v>
      </c>
      <c r="G53" s="156">
        <f t="shared" si="3"/>
        <v>8.1666666666666661</v>
      </c>
      <c r="H53" s="118" t="s">
        <v>2691</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2681</v>
      </c>
      <c r="C54" s="110" t="s">
        <v>31</v>
      </c>
      <c r="D54" s="117" t="s">
        <v>2692</v>
      </c>
      <c r="E54" s="141">
        <v>42549</v>
      </c>
      <c r="F54" s="141">
        <v>42794</v>
      </c>
      <c r="G54" s="156">
        <f t="shared" si="3"/>
        <v>8.1666666666666661</v>
      </c>
      <c r="H54" s="118" t="s">
        <v>2693</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2681</v>
      </c>
      <c r="C55" s="110" t="s">
        <v>31</v>
      </c>
      <c r="D55" s="117" t="s">
        <v>2694</v>
      </c>
      <c r="E55" s="141">
        <v>42459</v>
      </c>
      <c r="F55" s="141">
        <v>42720</v>
      </c>
      <c r="G55" s="156">
        <f t="shared" si="3"/>
        <v>8.6999999999999993</v>
      </c>
      <c r="H55" s="118" t="s">
        <v>2695</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2681</v>
      </c>
      <c r="C56" s="110" t="s">
        <v>31</v>
      </c>
      <c r="D56" s="117" t="s">
        <v>2696</v>
      </c>
      <c r="E56" s="141">
        <v>42044</v>
      </c>
      <c r="F56" s="141">
        <v>42440</v>
      </c>
      <c r="G56" s="156">
        <f t="shared" si="3"/>
        <v>13.2</v>
      </c>
      <c r="H56" s="115" t="s">
        <v>2697</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2681</v>
      </c>
      <c r="C57" s="65" t="s">
        <v>31</v>
      </c>
      <c r="D57" s="117" t="s">
        <v>2698</v>
      </c>
      <c r="E57" s="141">
        <v>42033</v>
      </c>
      <c r="F57" s="141">
        <v>42545</v>
      </c>
      <c r="G57" s="156">
        <f t="shared" si="3"/>
        <v>17.066666666666666</v>
      </c>
      <c r="H57" s="118" t="s">
        <v>2699</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2681</v>
      </c>
      <c r="C58" s="65" t="s">
        <v>31</v>
      </c>
      <c r="D58" s="117" t="s">
        <v>2700</v>
      </c>
      <c r="E58" s="141">
        <v>42031</v>
      </c>
      <c r="F58" s="141">
        <v>42545</v>
      </c>
      <c r="G58" s="156">
        <f t="shared" si="3"/>
        <v>17.133333333333333</v>
      </c>
      <c r="H58" s="118" t="s">
        <v>2691</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2681</v>
      </c>
      <c r="C59" s="65" t="s">
        <v>31</v>
      </c>
      <c r="D59" s="117" t="s">
        <v>2701</v>
      </c>
      <c r="E59" s="141">
        <v>42031</v>
      </c>
      <c r="F59" s="141">
        <v>42545</v>
      </c>
      <c r="G59" s="156">
        <f t="shared" si="3"/>
        <v>17.133333333333333</v>
      </c>
      <c r="H59" s="115" t="s">
        <v>2702</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2681</v>
      </c>
      <c r="C60" s="65" t="s">
        <v>31</v>
      </c>
      <c r="D60" s="117" t="s">
        <v>2703</v>
      </c>
      <c r="E60" s="141">
        <v>41843</v>
      </c>
      <c r="F60" s="141">
        <v>42032</v>
      </c>
      <c r="G60" s="156">
        <f t="shared" si="3"/>
        <v>6.3</v>
      </c>
      <c r="H60" s="118" t="s">
        <v>2704</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2681</v>
      </c>
      <c r="C61" s="65" t="s">
        <v>31</v>
      </c>
      <c r="D61" s="117" t="s">
        <v>2705</v>
      </c>
      <c r="E61" s="141">
        <v>41837</v>
      </c>
      <c r="F61" s="141">
        <v>42038</v>
      </c>
      <c r="G61" s="156">
        <f t="shared" si="3"/>
        <v>6.7</v>
      </c>
      <c r="H61" s="118" t="s">
        <v>2695</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2681</v>
      </c>
      <c r="C62" s="65" t="s">
        <v>31</v>
      </c>
      <c r="D62" s="117" t="s">
        <v>2706</v>
      </c>
      <c r="E62" s="141">
        <v>41682</v>
      </c>
      <c r="F62" s="141">
        <v>42026</v>
      </c>
      <c r="G62" s="156">
        <f t="shared" si="3"/>
        <v>11.466666666666667</v>
      </c>
      <c r="H62" s="118" t="s">
        <v>2693</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2681</v>
      </c>
      <c r="C63" s="65" t="s">
        <v>31</v>
      </c>
      <c r="D63" s="117" t="s">
        <v>2707</v>
      </c>
      <c r="E63" s="141">
        <v>41662</v>
      </c>
      <c r="F63" s="141">
        <v>42026</v>
      </c>
      <c r="G63" s="156">
        <f t="shared" si="3"/>
        <v>12.133333333333333</v>
      </c>
      <c r="H63" s="118" t="s">
        <v>2708</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2681</v>
      </c>
      <c r="C64" s="65" t="s">
        <v>31</v>
      </c>
      <c r="D64" s="117" t="s">
        <v>2709</v>
      </c>
      <c r="E64" s="141">
        <v>41402</v>
      </c>
      <c r="F64" s="141">
        <v>41838</v>
      </c>
      <c r="G64" s="156">
        <f t="shared" si="3"/>
        <v>14.533333333333333</v>
      </c>
      <c r="H64" s="118" t="s">
        <v>2704</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2681</v>
      </c>
      <c r="C65" s="65" t="s">
        <v>31</v>
      </c>
      <c r="D65" s="117" t="s">
        <v>2710</v>
      </c>
      <c r="E65" s="141">
        <v>41400</v>
      </c>
      <c r="F65" s="141">
        <v>41824</v>
      </c>
      <c r="G65" s="156">
        <f t="shared" si="3"/>
        <v>14.133333333333333</v>
      </c>
      <c r="H65" s="118" t="s">
        <v>2695</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2681</v>
      </c>
      <c r="C66" s="65" t="s">
        <v>31</v>
      </c>
      <c r="D66" s="117" t="s">
        <v>2711</v>
      </c>
      <c r="E66" s="141">
        <v>41383</v>
      </c>
      <c r="F66" s="141">
        <v>41661</v>
      </c>
      <c r="G66" s="156">
        <f t="shared" si="3"/>
        <v>9.2666666666666675</v>
      </c>
      <c r="H66" s="118" t="s">
        <v>2708</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2681</v>
      </c>
      <c r="C67" s="65" t="s">
        <v>31</v>
      </c>
      <c r="D67" s="117" t="s">
        <v>2712</v>
      </c>
      <c r="E67" s="141">
        <v>41383</v>
      </c>
      <c r="F67" s="141">
        <v>41680</v>
      </c>
      <c r="G67" s="156">
        <f t="shared" si="3"/>
        <v>9.9</v>
      </c>
      <c r="H67" s="118" t="s">
        <v>2713</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2681</v>
      </c>
      <c r="C68" s="65" t="s">
        <v>31</v>
      </c>
      <c r="D68" s="117" t="s">
        <v>2714</v>
      </c>
      <c r="E68" s="141">
        <v>41201</v>
      </c>
      <c r="F68" s="141">
        <v>41399</v>
      </c>
      <c r="G68" s="156">
        <f t="shared" si="3"/>
        <v>6.6</v>
      </c>
      <c r="H68" s="115" t="s">
        <v>2715</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2681</v>
      </c>
      <c r="C69" s="65" t="s">
        <v>31</v>
      </c>
      <c r="D69" s="117" t="s">
        <v>2716</v>
      </c>
      <c r="E69" s="141">
        <v>40946</v>
      </c>
      <c r="F69" s="141">
        <v>41381</v>
      </c>
      <c r="G69" s="156">
        <f t="shared" si="3"/>
        <v>14.5</v>
      </c>
      <c r="H69" s="115" t="s">
        <v>2717</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2681</v>
      </c>
      <c r="C70" s="65" t="s">
        <v>31</v>
      </c>
      <c r="D70" s="117" t="s">
        <v>2718</v>
      </c>
      <c r="E70" s="141">
        <v>40946</v>
      </c>
      <c r="F70" s="141">
        <v>41397</v>
      </c>
      <c r="G70" s="156">
        <f t="shared" si="3"/>
        <v>15.033333333333333</v>
      </c>
      <c r="H70" s="115" t="s">
        <v>2719</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2681</v>
      </c>
      <c r="C71" s="65" t="s">
        <v>31</v>
      </c>
      <c r="D71" s="117" t="s">
        <v>2720</v>
      </c>
      <c r="E71" s="141">
        <v>40946</v>
      </c>
      <c r="F71" s="141">
        <v>41381</v>
      </c>
      <c r="G71" s="156">
        <f t="shared" si="3"/>
        <v>14.5</v>
      </c>
      <c r="H71" s="115" t="s">
        <v>2721</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2681</v>
      </c>
      <c r="C72" s="65" t="s">
        <v>31</v>
      </c>
      <c r="D72" s="117" t="s">
        <v>2722</v>
      </c>
      <c r="E72" s="141">
        <v>40749</v>
      </c>
      <c r="F72" s="141">
        <v>40892</v>
      </c>
      <c r="G72" s="156">
        <f t="shared" si="3"/>
        <v>4.7666666666666666</v>
      </c>
      <c r="H72" s="118" t="s">
        <v>2723</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2681</v>
      </c>
      <c r="C73" s="65" t="s">
        <v>31</v>
      </c>
      <c r="D73" s="117" t="s">
        <v>2724</v>
      </c>
      <c r="E73" s="141">
        <v>40742</v>
      </c>
      <c r="F73" s="141">
        <v>40892</v>
      </c>
      <c r="G73" s="156">
        <f t="shared" si="3"/>
        <v>5</v>
      </c>
      <c r="H73" s="118" t="s">
        <v>2725</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2681</v>
      </c>
      <c r="C74" s="65" t="s">
        <v>31</v>
      </c>
      <c r="D74" s="117" t="s">
        <v>2726</v>
      </c>
      <c r="E74" s="141">
        <v>40717</v>
      </c>
      <c r="F74" s="141">
        <v>40892</v>
      </c>
      <c r="G74" s="156">
        <f t="shared" si="3"/>
        <v>5.833333333333333</v>
      </c>
      <c r="H74" s="118" t="s">
        <v>2725</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2681</v>
      </c>
      <c r="C75" s="65" t="s">
        <v>31</v>
      </c>
      <c r="D75" s="117" t="s">
        <v>2727</v>
      </c>
      <c r="E75" s="141">
        <v>40234</v>
      </c>
      <c r="F75" s="141">
        <v>40729</v>
      </c>
      <c r="G75" s="156">
        <f t="shared" si="3"/>
        <v>16.5</v>
      </c>
      <c r="H75" s="118" t="s">
        <v>2728</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2681</v>
      </c>
      <c r="C76" s="65" t="s">
        <v>31</v>
      </c>
      <c r="D76" s="117" t="s">
        <v>2729</v>
      </c>
      <c r="E76" s="141">
        <v>40308</v>
      </c>
      <c r="F76" s="141">
        <v>40694</v>
      </c>
      <c r="G76" s="156">
        <f t="shared" si="3"/>
        <v>12.866666666666667</v>
      </c>
      <c r="H76" s="115" t="s">
        <v>2730</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2681</v>
      </c>
      <c r="C77" s="65" t="s">
        <v>31</v>
      </c>
      <c r="D77" s="117" t="s">
        <v>2731</v>
      </c>
      <c r="E77" s="141">
        <v>40107</v>
      </c>
      <c r="F77" s="141">
        <v>40305</v>
      </c>
      <c r="G77" s="156">
        <f t="shared" si="3"/>
        <v>6.6</v>
      </c>
      <c r="H77" s="118" t="s">
        <v>2732</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2681</v>
      </c>
      <c r="C78" s="65" t="s">
        <v>31</v>
      </c>
      <c r="D78" s="117" t="s">
        <v>2733</v>
      </c>
      <c r="E78" s="141">
        <v>39976</v>
      </c>
      <c r="F78" s="141">
        <v>40217</v>
      </c>
      <c r="G78" s="156">
        <f t="shared" si="3"/>
        <v>8.0333333333333332</v>
      </c>
      <c r="H78" s="118" t="s">
        <v>2732</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2677</v>
      </c>
      <c r="E114" s="141">
        <v>43879</v>
      </c>
      <c r="F114" s="141">
        <v>44196</v>
      </c>
      <c r="G114" s="156">
        <f>IF(AND(E114&lt;&gt;"",F114&lt;&gt;""),((F114-E114)/30),"")</f>
        <v>10.566666666666666</v>
      </c>
      <c r="H114" s="118" t="s">
        <v>2678</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5.0000000000000001E-3</v>
      </c>
      <c r="G179" s="161">
        <f>IF(F179&gt;0,SUM(E179+F179),"")</f>
        <v>2.5000000000000001E-2</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12068196.75</v>
      </c>
      <c r="F185" s="92"/>
      <c r="G185" s="93"/>
      <c r="H185" s="88"/>
      <c r="I185" s="90" t="s">
        <v>2627</v>
      </c>
      <c r="J185" s="162">
        <f>+SUM(M179:M183)</f>
        <v>0.02</v>
      </c>
      <c r="K185" s="232" t="s">
        <v>2628</v>
      </c>
      <c r="L185" s="232"/>
      <c r="M185" s="94">
        <f>+J185*(SUM(K20:K35))</f>
        <v>9654557.4000000004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2679</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2734</v>
      </c>
      <c r="J211" s="27" t="s">
        <v>2622</v>
      </c>
      <c r="K211" s="144" t="s">
        <v>2734</v>
      </c>
      <c r="L211" s="21"/>
      <c r="M211" s="21"/>
      <c r="N211" s="21"/>
      <c r="O211" s="8"/>
    </row>
    <row r="212" spans="1:15" x14ac:dyDescent="0.25">
      <c r="A212" s="9"/>
      <c r="B212" s="27" t="s">
        <v>2619</v>
      </c>
      <c r="C212" s="143" t="s">
        <v>2679</v>
      </c>
      <c r="D212" s="21"/>
      <c r="G212" s="27" t="s">
        <v>2621</v>
      </c>
      <c r="H212" s="144" t="s">
        <v>2735</v>
      </c>
      <c r="J212" s="27" t="s">
        <v>2623</v>
      </c>
      <c r="K212" s="14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