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OFERENTE BETT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<sst xmlns="http://schemas.openxmlformats.org/spreadsheetml/2006/main" count="3204" uniqueCount="2709">
  <si>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</si>
  <si>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</si>
  <si>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</si>
  <si>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</si>
  <si>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</si>
  <si>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</si>
  <si>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</si>
  <si>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</si>
  <si>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</si>
  <si>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</si>
  <si>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</si>
  <si>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</si>
  <si>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</si>
  <si>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</si>
  <si>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</si>
  <si>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</si>
  <si>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</si>
  <si>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</si>
  <si>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</si>
  <si>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</si>
  <si>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</si>
  <si>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</si>
  <si>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</si>
  <si>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</si>
  <si>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</si>
  <si>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</si>
  <si>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</si>
  <si>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</si>
  <si>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</si>
  <si>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</si>
  <si>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</si>
  <si>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</si>
  <si>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</si>
  <si>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</si>
  <si>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</si>
  <si>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</si>
  <si>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</si>
  <si>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</si>
  <si>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</si>
  <si>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</si>
  <si>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</si>
  <si>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</si>
  <si>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</si>
  <si>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</si>
  <si>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</si>
  <si>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</si>
  <si>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</si>
  <si>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</si>
  <si>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</si>
  <si>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</si>
  <si>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</si>
  <si>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</si>
  <si>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</si>
  <si>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</si>
  <si>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</si>
  <si>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</si>
  <si>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</si>
  <si>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</si>
  <si>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</si>
  <si>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</si>
  <si>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</si>
  <si>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</si>
  <si>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</si>
  <si>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</si>
  <si>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</si>
  <si>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</si>
  <si>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</si>
  <si>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</si>
  <si>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</si>
  <si>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</si>
  <si>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</si>
  <si>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</si>
  <si>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</si>
  <si>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</si>
  <si>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</si>
  <si>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</si>
  <si>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</si>
  <si>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</si>
  <si>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</si>
  <si>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</si>
  <si>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</si>
  <si>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</si>
  <si>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</si>
  <si>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</si>
  <si>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</si>
  <si>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</si>
  <si>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</si>
  <si>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</si>
  <si>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</si>
  <si>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</si>
  <si>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</si>
  <si>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</si>
  <si>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</si>
  <si>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</si>
  <si>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</si>
  <si>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</si>
  <si>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</si>
  <si>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</si>
  <si>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</si>
  <si>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</si>
  <si>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</si>
  <si>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</si>
  <si>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</si>
  <si>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</si>
  <si>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</si>
  <si>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</si>
  <si>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</si>
  <si>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</si>
  <si>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</si>
  <si>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</si>
  <si>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</si>
  <si>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</si>
  <si>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</si>
  <si>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</si>
  <si>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</si>
  <si>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</si>
  <si>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</si>
  <si>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</si>
  <si>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</si>
  <si>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</si>
  <si>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</si>
  <si>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</si>
  <si>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</si>
  <si>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</si>
  <si>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</si>
  <si>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</si>
  <si>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</si>
  <si>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</si>
  <si>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</si>
  <si>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</si>
  <si>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</si>
  <si>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</si>
  <si>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</si>
  <si>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</si>
  <si>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</si>
  <si>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</si>
  <si>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</si>
  <si>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</si>
  <si>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</si>
  <si>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</si>
  <si>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</si>
  <si>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</si>
  <si>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</si>
  <si>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</si>
  <si>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</si>
  <si>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</si>
  <si>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</si>
  <si>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</si>
  <si>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</si>
  <si>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</si>
  <si>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</si>
  <si>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</si>
  <si>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</si>
  <si>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</si>
  <si>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</si>
  <si>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</si>
  <si>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</si>
  <si>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</si>
  <si>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</si>
  <si>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</si>
  <si>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</si>
  <si>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</si>
  <si>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</si>
  <si>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</si>
  <si>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</si>
  <si>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</si>
  <si>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</si>
  <si>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</si>
  <si>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</si>
  <si>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</si>
  <si>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</si>
  <si>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</si>
  <si>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</si>
  <si>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</si>
  <si>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</si>
  <si>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</si>
  <si>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</si>
  <si>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</si>
  <si>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</si>
  <si>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</si>
  <si>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</si>
  <si>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</si>
  <si>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</si>
  <si>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</si>
  <si>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</si>
  <si>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</si>
  <si>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</si>
  <si>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</si>
  <si>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</si>
  <si>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</si>
  <si>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</si>
  <si>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</si>
  <si>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</si>
  <si>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</si>
  <si>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</si>
  <si>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</si>
  <si>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</si>
  <si>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</si>
  <si>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</si>
  <si>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</si>
  <si>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</si>
  <si>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</si>
  <si>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</si>
  <si>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</si>
  <si>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</si>
  <si>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</si>
  <si>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</si>
  <si>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</si>
  <si>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</si>
  <si>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</si>
  <si>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</si>
  <si>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</si>
  <si>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</si>
  <si>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</si>
  <si>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</si>
  <si>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</si>
  <si>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</si>
  <si>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</si>
  <si>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</si>
  <si>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</si>
  <si>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</si>
  <si>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</si>
  <si>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</si>
  <si>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</si>
  <si>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</si>
  <si>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</si>
  <si>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</si>
  <si>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</si>
  <si>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</si>
  <si>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</si>
  <si>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</si>
  <si>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</si>
  <si>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</si>
  <si>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</si>
  <si>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</si>
  <si>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</si>
  <si>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</si>
  <si>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</si>
  <si>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</si>
  <si>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</si>
  <si>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</si>
  <si>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</si>
  <si>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</si>
  <si>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</si>
  <si>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</si>
  <si>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</si>
  <si>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</si>
  <si>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</si>
  <si>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</si>
  <si>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</si>
  <si>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</si>
  <si>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</si>
  <si>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</si>
  <si>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</si>
  <si>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</si>
  <si>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</si>
  <si>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</si>
  <si>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</si>
  <si>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</si>
  <si>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</si>
  <si>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</si>
  <si>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</si>
  <si>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</si>
  <si>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</si>
  <si>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</si>
  <si>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</si>
  <si>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</si>
  <si>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</si>
  <si>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</si>
  <si>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</si>
  <si>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</si>
  <si>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</si>
  <si>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</si>
  <si>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</si>
  <si>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</si>
  <si>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</si>
  <si>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</si>
  <si>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</si>
  <si>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</si>
  <si>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</si>
  <si>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</si>
  <si>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</si>
  <si>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</si>
  <si>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</si>
  <si>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</si>
  <si>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</si>
  <si>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</si>
  <si>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</si>
  <si>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</si>
  <si>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</si>
  <si>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</si>
  <si>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</si>
  <si>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</si>
  <si>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</si>
  <si>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</si>
  <si>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</si>
  <si>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</si>
  <si>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</si>
  <si>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</si>
  <si>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</si>
  <si>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</si>
  <si>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</si>
  <si>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</si>
  <si>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</si>
  <si>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</si>
  <si>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</si>
  <si>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</si>
  <si>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</si>
  <si>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</si>
  <si>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</si>
  <si>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</si>
  <si>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</si>
  <si>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</si>
  <si>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</si>
  <si>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</si>
  <si>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</si>
  <si>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</si>
  <si>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</si>
  <si>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</si>
  <si>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</si>
  <si>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</si>
  <si>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</si>
  <si>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</si>
  <si>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</si>
  <si>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</si>
  <si>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</si>
  <si>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</si>
  <si>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</si>
  <si>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</si>
  <si>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</si>
  <si>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</si>
  <si>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</si>
  <si>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</si>
  <si>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</si>
  <si>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</si>
  <si>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</si>
  <si>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</si>
  <si>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</si>
  <si>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</si>
  <si>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</si>
  <si>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</si>
  <si>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</si>
  <si>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</si>
  <si>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</si>
  <si>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</si>
  <si>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</si>
  <si>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</si>
  <si>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</si>
  <si>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</si>
  <si>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</si>
  <si>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</si>
  <si>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</si>
  <si>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</si>
  <si>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</si>
  <si>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</si>
  <si>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</si>
  <si>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</si>
  <si>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</si>
  <si>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</si>
  <si>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</si>
  <si>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</si>
  <si>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</si>
  <si>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</si>
  <si>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</si>
  <si>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</si>
  <si>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</si>
  <si>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</si>
  <si>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</si>
  <si>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</si>
  <si>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</si>
  <si>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</si>
  <si>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</si>
  <si>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</si>
  <si>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</si>
  <si>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</si>
  <si>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</si>
  <si>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</si>
  <si>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</si>
  <si>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</si>
  <si>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</si>
  <si>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</si>
  <si>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</si>
  <si>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</si>
  <si>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</si>
  <si>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</si>
  <si>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</si>
  <si>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</si>
  <si>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</si>
  <si>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</si>
  <si>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</si>
  <si>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</si>
  <si>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</si>
  <si>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</si>
  <si>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</si>
  <si>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</si>
  <si>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</si>
  <si>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</si>
  <si>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</si>
  <si>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</si>
  <si>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</si>
  <si>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</si>
  <si>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</si>
  <si>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</si>
  <si>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</si>
  <si>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</si>
  <si>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</si>
  <si>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</si>
  <si>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</si>
  <si>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</si>
  <si>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</si>
  <si>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</si>
  <si>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</si>
  <si>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</si>
  <si>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</si>
  <si>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</si>
  <si>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</si>
  <si>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</si>
  <si>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</si>
  <si>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</si>
  <si>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</si>
  <si>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</si>
  <si>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</si>
  <si>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</si>
  <si>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</si>
  <si>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</si>
  <si>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</si>
  <si>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</si>
  <si>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</si>
  <si>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</si>
  <si>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</si>
  <si>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</si>
  <si>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</si>
  <si>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</si>
  <si>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</si>
  <si>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</si>
  <si>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</si>
  <si>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</si>
  <si>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</si>
  <si>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</si>
  <si>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</si>
  <si>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</si>
  <si>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</si>
  <si>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</si>
  <si>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</si>
  <si>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</si>
  <si>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</si>
  <si>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</si>
  <si>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</si>
  <si>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</si>
  <si>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</si>
  <si>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</si>
  <si>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</si>
  <si>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</si>
  <si>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</si>
  <si>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</si>
  <si>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</si>
  <si>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</si>
  <si>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</si>
  <si>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</si>
  <si>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</si>
  <si>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</si>
  <si>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</si>
  <si>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</si>
  <si>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</si>
  <si>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</si>
  <si>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</si>
  <si>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</si>
  <si>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</si>
  <si>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</si>
  <si>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</si>
  <si>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</si>
  <si>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</si>
  <si>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</si>
  <si>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</si>
  <si>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</si>
  <si>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</si>
  <si>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</si>
  <si>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</si>
  <si>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</si>
  <si>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</si>
  <si>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</si>
  <si>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</si>
  <si>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</si>
  <si>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</si>
  <si>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</si>
  <si>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</si>
  <si>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</si>
  <si>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</si>
  <si>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</si>
  <si>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</si>
  <si>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</si>
  <si>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</si>
  <si>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</si>
  <si>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</si>
  <si>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</si>
  <si>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</si>
  <si>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</si>
  <si>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</si>
  <si>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</si>
  <si>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</si>
  <si>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</si>
  <si>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</si>
  <si>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</si>
  <si>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</si>
  <si>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</si>
  <si>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</si>
  <si>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</si>
  <si>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</si>
  <si>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</si>
  <si>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</si>
  <si>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</si>
  <si>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</si>
  <si>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</si>
  <si>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</si>
  <si>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</si>
  <si>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</si>
  <si>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</si>
  <si>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</si>
  <si>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</si>
  <si>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</si>
  <si>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</si>
  <si>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</si>
  <si>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</si>
  <si>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</si>
  <si>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</si>
  <si>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</si>
  <si>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</si>
  <si>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</si>
  <si>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</si>
  <si>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</si>
  <si>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</si>
  <si>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</si>
  <si>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</si>
  <si>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</si>
  <si>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</si>
  <si>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</si>
  <si>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</si>
  <si>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</si>
  <si>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</si>
  <si>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</si>
  <si>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</si>
  <si>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</si>
  <si>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</si>
  <si>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</si>
  <si>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</si>
  <si>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</si>
  <si>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</si>
  <si>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</si>
  <si>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</si>
  <si>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</si>
  <si>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</si>
  <si>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</si>
  <si>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</si>
  <si>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</si>
  <si>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</si>
  <si>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</si>
  <si>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</si>
  <si>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</si>
  <si>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</si>
  <si>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</si>
  <si>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</si>
  <si>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</si>
  <si>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</si>
  <si>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</si>
  <si>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</si>
  <si>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</si>
  <si>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</si>
  <si>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</si>
  <si>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</si>
  <si>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</si>
  <si>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</si>
  <si>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</si>
  <si>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</si>
  <si>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</si>
  <si>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</si>
  <si>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</si>
  <si>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</si>
  <si>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</si>
  <si>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</si>
  <si>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</si>
  <si>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</si>
  <si>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</si>
  <si>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</si>
  <si>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</si>
  <si>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</si>
  <si>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</si>
  <si>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</si>
  <si>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</si>
  <si>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</si>
  <si>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</si>
  <si>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</si>
  <si>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</si>
  <si>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</si>
  <si>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</si>
  <si>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</si>
  <si>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</si>
  <si>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</si>
  <si>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</si>
  <si>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</si>
  <si>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</si>
  <si>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</si>
  <si>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</si>
  <si>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</si>
  <si>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</si>
  <si>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</si>
  <si>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</si>
  <si>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</si>
  <si>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</si>
  <si>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</si>
  <si>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</si>
  <si>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</si>
  <si>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</si>
  <si>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</si>
  <si>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</si>
  <si>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</si>
  <si>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</si>
  <si>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</si>
  <si>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</si>
  <si>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</si>
  <si>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</si>
  <si>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</si>
  <si>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</si>
  <si>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</si>
  <si>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</si>
  <si>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</si>
  <si>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</si>
  <si>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</si>
  <si>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</si>
  <si>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</si>
  <si>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</si>
  <si>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</si>
  <si>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</si>
  <si>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</si>
  <si>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</si>
  <si>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</si>
  <si>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</si>
  <si>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</si>
  <si>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</si>
  <si>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</si>
  <si>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</si>
  <si>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</si>
  <si>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</si>
  <si>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</si>
  <si>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</si>
  <si>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</si>
  <si>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</si>
  <si>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</si>
  <si>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</si>
  <si>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</si>
  <si>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</si>
  <si>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</si>
  <si>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</si>
  <si>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</si>
  <si>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</si>
  <si>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</si>
  <si>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</si>
  <si>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</si>
  <si>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</si>
  <si>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</si>
  <si>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</si>
  <si>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</si>
  <si>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</si>
  <si>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</si>
  <si>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</si>
  <si>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</si>
  <si>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</si>
  <si>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</si>
  <si>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</si>
  <si>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</si>
  <si>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</si>
  <si>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</si>
  <si>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</si>
  <si>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</si>
  <si>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</si>
  <si>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</si>
  <si>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</si>
  <si>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</si>
  <si>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</si>
  <si>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</si>
  <si>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</si>
  <si>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</si>
  <si>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</si>
  <si>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</si>
  <si>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</si>
  <si>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</si>
  <si>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</si>
  <si>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</si>
  <si>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</si>
  <si>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</si>
  <si>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</si>
  <si>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</si>
  <si>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</si>
  <si>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</si>
  <si>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</si>
  <si>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</si>
  <si>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</si>
  <si>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</si>
  <si>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</si>
  <si>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</si>
  <si>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</si>
  <si>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</si>
  <si>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</si>
  <si>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</si>
  <si>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</si>
  <si>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</si>
  <si>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</si>
  <si>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</si>
  <si>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</si>
  <si>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</si>
  <si>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</si>
  <si>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</si>
  <si>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</si>
  <si>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</si>
  <si>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</si>
  <si>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</si>
  <si>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</si>
  <si>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</si>
  <si>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</si>
  <si>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</si>
  <si>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</si>
  <si>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</si>
  <si>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</si>
  <si>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</si>
  <si>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</si>
  <si>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</si>
  <si>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</si>
  <si>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</si>
  <si>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</si>
  <si>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</si>
  <si>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</si>
  <si>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</si>
  <si>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</si>
  <si>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</si>
  <si>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</si>
  <si>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</si>
  <si>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</si>
  <si>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</si>
  <si>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</si>
  <si>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</si>
  <si>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</si>
  <si>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</si>
  <si>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</si>
  <si>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</si>
  <si>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</si>
  <si>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</si>
  <si>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</si>
  <si>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</si>
  <si>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</si>
  <si>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</si>
  <si>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</si>
  <si>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</si>
  <si>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</si>
  <si>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</si>
  <si>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</si>
  <si>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</si>
  <si>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</si>
  <si>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</si>
  <si>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</si>
  <si>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</si>
  <si>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</si>
  <si>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</si>
  <si>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</si>
  <si>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</si>
  <si>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</si>
  <si>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</si>
  <si>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</si>
  <si>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</si>
  <si>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</si>
  <si>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</si>
  <si>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</si>
  <si>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</si>
  <si>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</si>
  <si>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</si>
  <si>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</si>
  <si>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</si>
  <si>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</si>
  <si>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</si>
  <si>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</si>
  <si>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</si>
  <si>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</si>
  <si>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</si>
  <si>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</si>
  <si>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</si>
  <si>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</si>
  <si>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</si>
  <si>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</si>
  <si>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</si>
  <si>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</si>
  <si>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</si>
  <si>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</si>
  <si>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</si>
  <si>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</si>
  <si>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</si>
  <si>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</si>
  <si>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</si>
  <si>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</si>
  <si>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</si>
  <si>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</si>
  <si>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</si>
  <si>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</si>
  <si>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</si>
  <si>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</si>
  <si>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</si>
  <si>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</si>
  <si>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</si>
  <si>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</si>
  <si>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</si>
  <si>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</si>
  <si>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</si>
  <si>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</si>
  <si>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</si>
  <si>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</si>
  <si>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</si>
  <si>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</si>
  <si>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</si>
  <si>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</si>
  <si>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</si>
  <si>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</si>
  <si>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</si>
  <si>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</si>
  <si>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</si>
  <si>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</si>
  <si>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</si>
  <si>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</si>
  <si>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</si>
  <si>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</si>
  <si>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</si>
  <si>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</si>
  <si>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</si>
  <si>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</si>
  <si>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</si>
  <si>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</si>
  <si>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</si>
  <si>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</si>
  <si>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</si>
  <si>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</si>
  <si>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</si>
  <si>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</si>
  <si>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</si>
  <si>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</si>
  <si>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</si>
  <si>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</si>
  <si>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</si>
  <si>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</si>
  <si>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</si>
  <si>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</si>
  <si>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</si>
  <si>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</si>
  <si>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</si>
  <si>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</si>
  <si>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</si>
  <si>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</si>
  <si>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</si>
  <si>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</si>
  <si>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</si>
  <si>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</si>
  <si>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</si>
  <si>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</si>
  <si>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</si>
  <si>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</si>
  <si>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</si>
  <si>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</si>
  <si>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</si>
  <si>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</si>
  <si>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</si>
  <si>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</si>
  <si>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</si>
  <si>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</si>
  <si>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</si>
  <si>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</si>
  <si>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</si>
  <si>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</si>
  <si>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</si>
  <si>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</si>
  <si>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</si>
  <si>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</si>
  <si>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</si>
  <si>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</si>
  <si>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</si>
  <si>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</si>
  <si>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</si>
  <si>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</si>
  <si>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</si>
  <si>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</si>
  <si>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</si>
  <si>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</si>
  <si>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</si>
  <si>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</si>
  <si>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</si>
  <si>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</si>
  <si>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</si>
  <si>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</si>
  <si>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</si>
  <si>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</si>
  <si>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</si>
  <si>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</si>
  <si>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</si>
  <si>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</si>
  <si>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</si>
  <si>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</si>
  <si>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</si>
  <si>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</si>
  <si>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</si>
  <si>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</si>
  <si>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</si>
  <si>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</si>
  <si>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</si>
  <si>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</si>
  <si>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</si>
  <si>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</si>
  <si>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</si>
  <si>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</si>
  <si>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</si>
  <si>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</si>
  <si>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</si>
  <si>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</si>
  <si>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</si>
  <si>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</si>
  <si>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</si>
  <si>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</si>
  <si>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</si>
  <si>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</si>
  <si>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</si>
  <si>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</si>
  <si>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</si>
  <si>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</si>
  <si>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</si>
  <si>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</si>
  <si>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</si>
  <si>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</si>
  <si>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</si>
  <si>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</si>
  <si>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</si>
  <si>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</si>
  <si>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</si>
  <si>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</si>
  <si>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</si>
  <si>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</si>
  <si>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</si>
  <si>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</si>
  <si>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</si>
  <si>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</si>
  <si>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</si>
  <si>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</si>
  <si>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</si>
  <si>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</si>
  <si>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</si>
  <si>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</si>
  <si>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</si>
  <si>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</si>
  <si>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</si>
  <si>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</si>
  <si>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</si>
  <si>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</si>
  <si>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</si>
  <si>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</si>
  <si>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</si>
  <si>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</si>
  <si>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</si>
  <si>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</si>
  <si>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</si>
  <si>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</si>
  <si>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</si>
  <si>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</si>
  <si>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</si>
  <si>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</si>
  <si>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</si>
  <si>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</si>
  <si>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</si>
  <si>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</si>
  <si>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</si>
  <si>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</si>
  <si>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</si>
  <si>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</si>
  <si>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</si>
  <si>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</si>
  <si>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</si>
  <si>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</si>
  <si>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</si>
  <si>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</si>
  <si>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</si>
  <si>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</si>
  <si>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</si>
  <si>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</si>
  <si>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</si>
  <si>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</si>
  <si>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</si>
  <si>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</si>
  <si>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</si>
  <si>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</si>
  <si>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</si>
  <si>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</si>
  <si>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</si>
  <si>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</si>
  <si>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</si>
  <si>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</si>
  <si>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</si>
  <si>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</si>
  <si>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</si>
  <si>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</si>
  <si>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</si>
  <si>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</si>
  <si>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</si>
  <si>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</si>
  <si>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</si>
  <si>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</si>
  <si>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</si>
  <si>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</si>
  <si>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</si>
  <si>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</si>
  <si>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</si>
  <si>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</si>
  <si>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</si>
  <si>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</si>
  <si>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</si>
  <si>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</si>
  <si>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</si>
  <si>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</si>
  <si>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</si>
  <si>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</si>
  <si>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</si>
  <si>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</si>
  <si>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</si>
  <si>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</si>
  <si>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</si>
  <si>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</si>
  <si>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</si>
  <si>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</si>
  <si>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</si>
  <si>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</si>
  <si>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</si>
  <si>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</si>
  <si>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</si>
  <si>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</si>
  <si>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</si>
  <si>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</si>
  <si>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</si>
  <si>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</si>
  <si>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</si>
  <si>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</si>
  <si>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</si>
  <si>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</si>
  <si>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</si>
  <si>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</si>
  <si>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</si>
  <si>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</si>
  <si>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</si>
  <si>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</si>
  <si>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</si>
  <si>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</si>
  <si>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</si>
  <si>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</si>
  <si>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</si>
  <si>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</si>
  <si>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</si>
  <si>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</si>
  <si>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</si>
  <si>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</si>
  <si>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</si>
  <si>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</si>
  <si>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</si>
  <si>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</si>
  <si>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</si>
  <si>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</si>
  <si>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</si>
  <si>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</si>
  <si>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</si>
  <si>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</si>
  <si>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</si>
  <si>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</si>
  <si>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</si>
  <si>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</si>
  <si>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</si>
  <si>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</si>
  <si>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</si>
  <si>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</si>
  <si>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</si>
  <si>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</si>
  <si>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</si>
  <si>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</si>
  <si>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</si>
  <si>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</si>
  <si>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</si>
  <si>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</si>
  <si>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</si>
  <si>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</si>
  <si>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</si>
  <si>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</si>
  <si>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</si>
  <si>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</si>
  <si>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</si>
  <si>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</si>
  <si>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</si>
  <si>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</si>
  <si>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</si>
  <si>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</si>
  <si>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</si>
  <si>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</si>
  <si>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</si>
  <si>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</si>
  <si>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</si>
  <si>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</si>
  <si>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</si>
  <si>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</si>
  <si>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</si>
  <si>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</si>
  <si>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</si>
  <si>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</si>
  <si>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</si>
  <si>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</si>
  <si>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</si>
  <si>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</si>
  <si>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</si>
  <si>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</si>
  <si>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</si>
  <si>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</si>
  <si>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</si>
  <si>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</si>
  <si>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</si>
  <si>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</si>
  <si>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</si>
  <si>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</si>
  <si>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</si>
  <si>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</si>
  <si>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</si>
  <si>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</si>
  <si>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</si>
  <si>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</si>
  <si>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</si>
  <si>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</si>
  <si>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</si>
  <si>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</si>
  <si>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</si>
  <si>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</si>
  <si>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</si>
  <si>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</si>
  <si>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</si>
  <si>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</si>
  <si>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</si>
  <si>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</si>
  <si>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</si>
  <si>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</si>
  <si>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</si>
  <si>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</si>
  <si>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</si>
  <si>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</si>
  <si>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</si>
  <si>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</si>
  <si>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</si>
  <si>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</si>
  <si>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</si>
  <si>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</si>
  <si>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</si>
  <si>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</si>
  <si>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</si>
  <si>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</si>
  <si>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</si>
  <si>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</si>
  <si>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</si>
  <si>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</si>
  <si>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</si>
  <si>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</si>
  <si>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</si>
  <si>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</si>
  <si>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</si>
  <si>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</si>
  <si>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</si>
  <si>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</si>
  <si>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</si>
  <si>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</si>
  <si>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</si>
  <si>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</si>
  <si>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</si>
  <si>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</si>
  <si>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</si>
  <si>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</si>
  <si>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</si>
  <si>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</si>
  <si>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</si>
  <si>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</si>
  <si>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</si>
  <si>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</si>
  <si>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</si>
  <si>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</si>
  <si>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</si>
  <si>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</si>
  <si>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</si>
  <si>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</si>
  <si>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</si>
  <si>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</si>
  <si>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</si>
  <si>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</si>
  <si>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</si>
  <si>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</si>
  <si>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</si>
  <si>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</si>
  <si>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</si>
  <si>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</si>
  <si>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</si>
  <si>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</si>
  <si>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</si>
  <si>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</si>
  <si>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</si>
  <si>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</si>
  <si>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</si>
  <si>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</si>
  <si>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</si>
  <si>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</si>
  <si>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</si>
  <si>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</si>
  <si>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</si>
  <si>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</si>
  <si>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</si>
  <si>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</si>
  <si>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</si>
  <si>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</si>
  <si>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</si>
  <si>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</si>
  <si>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</si>
  <si>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</si>
  <si>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</si>
  <si>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</si>
  <si>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</si>
  <si>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</si>
  <si>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</si>
  <si>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</si>
  <si>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</si>
  <si>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</si>
  <si>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</si>
  <si>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</si>
  <si>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</si>
  <si>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</si>
  <si>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</si>
  <si>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</si>
  <si>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</si>
  <si>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</si>
  <si>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</si>
  <si>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</si>
  <si>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</si>
  <si>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</si>
  <si>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</si>
  <si>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</si>
  <si>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</si>
  <si>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</si>
  <si>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</si>
  <si>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</si>
  <si>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</si>
  <si>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</si>
  <si>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</si>
  <si>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</si>
  <si>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</si>
  <si>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</si>
  <si>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</si>
  <si>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</si>
  <si>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</si>
  <si>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</si>
  <si>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</si>
  <si>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</si>
  <si>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</si>
  <si>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</si>
  <si>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</si>
  <si>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</si>
  <si>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</si>
  <si>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</si>
  <si>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</si>
  <si>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</si>
  <si>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</si>
  <si>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</si>
  <si>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</si>
  <si>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</si>
  <si>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</si>
  <si>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</si>
  <si>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</si>
  <si>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</si>
  <si>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</si>
  <si>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</si>
  <si>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</si>
  <si>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</si>
  <si>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</si>
  <si>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</si>
  <si>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</si>
  <si>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</si>
  <si>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</si>
  <si>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</si>
  <si>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</si>
  <si>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</si>
  <si>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</si>
  <si>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</si>
  <si>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</si>
  <si>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</si>
  <si>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</si>
  <si>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</si>
  <si>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</si>
  <si>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</si>
  <si>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</si>
  <si>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</si>
  <si>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</si>
  <si>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</si>
  <si>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</si>
  <si>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</si>
  <si>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</si>
  <si>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</si>
  <si>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</si>
  <si>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</si>
  <si>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</si>
  <si>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</si>
  <si>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</si>
  <si>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</si>
  <si>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</si>
  <si>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</si>
  <si>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</si>
  <si>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</si>
  <si>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</si>
  <si>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</si>
  <si>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</si>
  <si>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</si>
  <si>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</si>
  <si>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</si>
  <si>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</si>
  <si>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</si>
  <si>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</si>
  <si>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</si>
  <si>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</si>
  <si>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</si>
  <si>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</si>
  <si>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</si>
  <si>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</si>
  <si>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</si>
  <si>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</si>
  <si>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</si>
  <si>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</si>
  <si>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</si>
  <si>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</si>
  <si>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</si>
  <si>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</si>
  <si>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</si>
  <si>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</si>
  <si>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</si>
  <si>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</si>
  <si>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</si>
  <si>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</si>
  <si>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</si>
  <si>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</si>
  <si>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</si>
  <si>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</si>
  <si>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</si>
  <si>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</si>
  <si>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</si>
  <si>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</si>
  <si>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</si>
  <si>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</si>
  <si>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</si>
  <si>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</si>
  <si>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</si>
  <si>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</si>
  <si>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</si>
  <si>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</si>
  <si>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</si>
  <si>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</si>
  <si>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</si>
  <si>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</si>
  <si>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</si>
  <si>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</si>
  <si>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</si>
  <si>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</si>
  <si>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</si>
  <si>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</si>
  <si>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</si>
  <si>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</si>
  <si>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</si>
  <si>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</si>
  <si>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</si>
  <si>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</si>
  <si>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</si>
  <si>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</si>
  <si>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</si>
  <si>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</si>
  <si>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</si>
  <si>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</si>
  <si>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</si>
  <si>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</si>
  <si>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</si>
  <si>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</si>
  <si>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</si>
  <si>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</si>
  <si>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</si>
  <si>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</si>
  <si>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</si>
  <si>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</si>
  <si>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</si>
  <si>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</si>
  <si>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</si>
  <si>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</si>
  <si>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</si>
  <si>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</si>
  <si>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</si>
  <si>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</si>
  <si>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</si>
  <si>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</si>
  <si>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</si>
  <si>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</si>
  <si>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</si>
  <si>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</si>
  <si>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</si>
  <si>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</si>
  <si>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</si>
  <si>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</si>
  <si>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</si>
  <si>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</si>
  <si>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</si>
  <si>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</si>
  <si>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</si>
  <si>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</si>
  <si>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</si>
  <si>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</si>
  <si>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</si>
  <si>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</si>
  <si>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</si>
  <si>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</si>
  <si>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</si>
  <si>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</si>
  <si>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</si>
  <si>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</si>
  <si>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</si>
  <si>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</si>
  <si>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</si>
  <si>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</si>
  <si>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</si>
  <si>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</si>
  <si>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</si>
  <si>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</si>
  <si>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</si>
  <si>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</si>
  <si>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</si>
  <si>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</si>
  <si>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</si>
  <si>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</si>
  <si>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</si>
  <si>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</si>
  <si>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</si>
  <si>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</si>
  <si>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</si>
  <si>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</si>
  <si>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</si>
  <si>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</si>
  <si>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</si>
  <si>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</si>
  <si>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</si>
  <si>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</si>
  <si>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</si>
  <si>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</si>
  <si>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</si>
  <si>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</si>
  <si>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</si>
  <si>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</si>
  <si>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</si>
  <si>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</si>
  <si>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</si>
  <si>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</si>
  <si>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</si>
  <si>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</si>
  <si>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</si>
  <si>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</si>
  <si>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</si>
  <si>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</si>
  <si>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</si>
  <si>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</si>
  <si>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</si>
  <si>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</si>
  <si>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</si>
  <si>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</si>
  <si>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</si>
  <si>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</si>
  <si>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</si>
  <si>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</si>
  <si>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</si>
  <si>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</si>
  <si>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</si>
  <si>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</si>
  <si>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</si>
  <si>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</si>
  <si>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</si>
  <si>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</si>
  <si>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</si>
  <si>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</si>
  <si>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</si>
  <si>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</si>
  <si>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</si>
  <si>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</si>
  <si>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</si>
  <si>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</si>
  <si>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</si>
  <si>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</si>
  <si>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</si>
  <si>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</si>
  <si>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</si>
  <si>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</si>
  <si>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</si>
  <si>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</si>
  <si>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</si>
  <si>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</si>
  <si>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</si>
  <si>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</si>
  <si>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</si>
  <si>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</si>
  <si>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</si>
  <si>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</si>
  <si>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</si>
  <si>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</si>
  <si>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</si>
  <si>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</si>
  <si>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</si>
  <si>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</si>
  <si>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</si>
  <si>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</si>
  <si>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</si>
  <si>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</si>
  <si>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</si>
  <si>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</si>
  <si>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</si>
  <si>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</si>
  <si>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</si>
  <si>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</si>
  <si>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</si>
  <si>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</si>
  <si>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</si>
  <si>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</si>
  <si>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</si>
  <si>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</si>
  <si>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</si>
  <si>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</si>
  <si>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</si>
  <si>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</si>
  <si>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</si>
  <si>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</si>
  <si>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</si>
  <si>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</si>
  <si>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</si>
  <si>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</si>
  <si>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</si>
  <si>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</si>
  <si>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</si>
  <si>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</si>
  <si>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</si>
  <si>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</si>
  <si>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</si>
  <si>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</si>
  <si>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</si>
  <si>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</si>
  <si>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</si>
  <si>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</si>
  <si>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</si>
  <si>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</si>
  <si>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</si>
  <si>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</si>
  <si>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</si>
  <si>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</si>
  <si>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</si>
  <si>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</si>
  <si>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</si>
  <si>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</si>
  <si>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</si>
  <si>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</si>
  <si>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</si>
  <si>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</si>
  <si>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</si>
  <si>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</si>
  <si>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</si>
  <si>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</si>
  <si>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</si>
  <si>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</si>
  <si>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</si>
  <si>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</si>
  <si>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</si>
  <si>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</si>
  <si>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</si>
  <si>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</si>
  <si>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</si>
  <si>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</si>
  <si>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</si>
  <si>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</si>
  <si>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</si>
  <si>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</si>
  <si>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</si>
  <si>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</si>
  <si>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</si>
  <si>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</si>
  <si>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</si>
  <si>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</si>
  <si>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</si>
  <si>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</si>
  <si>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</si>
  <si>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</si>
  <si>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</si>
  <si>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</si>
  <si>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</si>
  <si>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</si>
  <si>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</si>
  <si>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</si>
  <si>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</si>
  <si>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</si>
  <si>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</si>
  <si>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</si>
  <si>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</si>
  <si>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</si>
  <si>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</si>
  <si>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</si>
  <si>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</si>
  <si>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</si>
  <si>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</si>
  <si>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</si>
  <si>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</si>
  <si>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</si>
  <si>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</si>
  <si>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</si>
  <si>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</si>
  <si>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</si>
  <si>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</si>
  <si>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</si>
  <si>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</si>
  <si>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</si>
  <si>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</si>
  <si>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</si>
  <si>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</si>
  <si>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</si>
  <si>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</si>
  <si>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</si>
  <si>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</si>
  <si>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</si>
  <si>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</si>
  <si>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</si>
  <si>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</si>
  <si>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</si>
  <si>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</si>
  <si>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</si>
  <si>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</si>
  <si>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</si>
  <si>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</si>
  <si>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</si>
  <si>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</si>
  <si>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</si>
  <si>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</si>
  <si>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</si>
  <si>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</si>
  <si>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</si>
  <si>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</si>
  <si>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</si>
  <si>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</si>
  <si>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</si>
  <si>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</si>
  <si>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</si>
  <si>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</si>
  <si>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</si>
  <si>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</si>
  <si>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</si>
  <si>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</si>
  <si>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</si>
  <si>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</si>
  <si>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</si>
  <si>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</si>
  <si>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</si>
  <si>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</si>
  <si>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</si>
  <si>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</si>
  <si>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</si>
  <si>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</si>
  <si>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</si>
  <si>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</si>
  <si>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</si>
  <si>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</si>
  <si>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</si>
  <si>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</si>
  <si>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</si>
  <si>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</si>
  <si>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</si>
  <si>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</si>
  <si>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</si>
  <si>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</si>
  <si>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</si>
  <si>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</si>
  <si>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</si>
  <si>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</si>
  <si>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</si>
  <si>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</si>
  <si>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</si>
  <si>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</si>
  <si>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</si>
  <si>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</si>
  <si>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</si>
  <si>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</si>
  <si>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</si>
  <si>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</si>
  <si>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</si>
  <si>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</si>
  <si>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</si>
  <si>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</si>
  <si>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</si>
  <si>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</si>
  <si>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</si>
  <si>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</si>
  <si>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</si>
  <si>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</si>
  <si>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</si>
  <si>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</si>
  <si>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</si>
  <si>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</si>
  <si>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</si>
  <si>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</si>
  <si>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</si>
  <si>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</si>
  <si>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</si>
  <si>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</si>
  <si>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</si>
  <si>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</si>
  <si>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</si>
  <si>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</si>
  <si>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</si>
  <si>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</si>
  <si>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</si>
  <si>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</si>
  <si>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</si>
  <si>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</si>
  <si>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</si>
  <si>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</si>
  <si>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</si>
  <si>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</si>
  <si>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</si>
  <si>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</si>
  <si>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</si>
  <si>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</si>
  <si>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</si>
  <si>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</si>
  <si>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</si>
  <si>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</si>
  <si>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</si>
  <si>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</si>
  <si>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</si>
  <si>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</si>
  <si>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</si>
  <si>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</si>
  <si>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</si>
  <si>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</si>
  <si>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</si>
  <si>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</si>
  <si>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</si>
  <si>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</si>
  <si>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</si>
  <si>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</si>
  <si>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</si>
  <si>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</si>
  <si>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</si>
  <si>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</si>
  <si>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</si>
  <si>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</si>
  <si>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</si>
  <si>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</si>
  <si>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</si>
  <si>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</si>
  <si>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</si>
  <si>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</si>
  <si>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</si>
  <si>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</si>
  <si>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</si>
  <si>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</si>
  <si>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</si>
  <si>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</si>
  <si>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</si>
  <si>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</si>
  <si>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</si>
  <si>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</si>
  <si>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</si>
  <si>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</si>
  <si>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</si>
  <si>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</si>
  <si>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</si>
  <si>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</si>
  <si>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</si>
  <si>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</si>
  <si>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</si>
  <si>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</si>
  <si>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</si>
  <si>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</si>
  <si>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</si>
  <si>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</si>
  <si>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</si>
  <si>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</si>
  <si>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</si>
  <si>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</si>
  <si>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</si>
  <si>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</si>
  <si>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</si>
  <si>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</si>
  <si>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</si>
  <si>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</si>
  <si>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</si>
  <si>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</si>
  <si>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</si>
  <si>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</si>
  <si>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</si>
  <si>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</si>
  <si>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</si>
  <si>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</si>
  <si>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</si>
  <si>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</si>
  <si>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</si>
  <si>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</si>
  <si>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</si>
  <si>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</si>
  <si>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</si>
  <si>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</si>
  <si>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</si>
  <si>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</si>
  <si>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</si>
  <si>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</si>
  <si>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</si>
  <si>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</si>
  <si>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</si>
  <si>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</si>
  <si>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</si>
  <si>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</si>
  <si>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</si>
  <si>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</si>
  <si>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</si>
  <si>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</si>
  <si>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</si>
  <si>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</si>
  <si>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</si>
  <si>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</si>
  <si>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</si>
  <si>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</si>
  <si>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</si>
  <si>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</si>
  <si>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</si>
  <si>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</si>
  <si>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</si>
  <si>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</si>
  <si>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</si>
  <si>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</si>
  <si>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</si>
  <si>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</si>
  <si>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</si>
  <si>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</si>
  <si>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</si>
  <si>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</si>
  <si>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</si>
  <si>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</si>
  <si>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</si>
  <si>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</si>
  <si>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</si>
  <si>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</si>
  <si>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</si>
  <si>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</si>
  <si>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</si>
  <si>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</si>
  <si>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</si>
  <si>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</si>
  <si>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</si>
  <si>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</si>
  <si>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</si>
  <si>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</si>
  <si>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</si>
  <si>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</si>
  <si>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</si>
  <si>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</si>
  <si>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</si>
  <si>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</si>
  <si>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</si>
  <si>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</si>
  <si>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</si>
  <si>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</si>
  <si>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</si>
  <si>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</si>
  <si>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</si>
  <si>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</si>
  <si>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</si>
  <si>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</si>
  <si>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</si>
  <si>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</si>
  <si>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</si>
  <si>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</si>
  <si>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</si>
  <si>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</si>
  <si>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</si>
  <si>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</si>
  <si>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</si>
  <si>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</si>
  <si>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</si>
  <si>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</si>
  <si>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</si>
  <si>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</si>
  <si>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</si>
  <si>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</si>
  <si>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</si>
  <si>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</si>
  <si>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</si>
  <si>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</si>
  <si>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</si>
  <si>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</si>
  <si>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</si>
  <si>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</si>
  <si>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</si>
  <si>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</si>
  <si>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</si>
  <si>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</si>
  <si>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</si>
  <si>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</si>
  <si>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</si>
  <si>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</si>
  <si>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</si>
  <si>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</si>
  <si>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</si>
  <si>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</si>
  <si>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</si>
  <si>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</si>
  <si>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</si>
  <si>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</si>
  <si>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</si>
  <si>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</si>
  <si>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</si>
  <si>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</si>
  <si>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</si>
  <si>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</si>
  <si>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</si>
  <si>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</si>
  <si>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</si>
  <si>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</si>
  <si>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</si>
  <si>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</si>
  <si>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</si>
  <si>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</si>
  <si>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</si>
  <si>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</si>
  <si>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</si>
  <si>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</si>
  <si>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</si>
  <si>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</si>
  <si>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</si>
  <si>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</si>
  <si>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</si>
  <si>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</si>
  <si>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</si>
  <si>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</si>
  <si>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</si>
  <si>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</si>
  <si>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</si>
  <si>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</si>
  <si>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</si>
  <si>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</si>
  <si>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</si>
  <si>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</si>
  <si>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</si>
  <si>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</si>
  <si>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</si>
  <si>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</si>
  <si>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</si>
  <si>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</si>
  <si>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</si>
  <si>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</si>
  <si>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</si>
  <si>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</si>
  <si>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</si>
  <si>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</si>
  <si>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</si>
  <si>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</si>
  <si>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</si>
  <si>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</si>
  <si>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</si>
  <si>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</si>
  <si>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</si>
  <si>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</si>
  <si>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</si>
  <si>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</si>
  <si>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</si>
  <si>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</si>
  <si>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</si>
  <si>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</si>
  <si>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</si>
  <si>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</si>
  <si>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</si>
  <si>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</si>
  <si>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</si>
  <si>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</si>
  <si>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</si>
  <si>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</si>
  <si>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</si>
  <si>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</si>
  <si>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</si>
  <si>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</si>
  <si>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</si>
  <si>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</si>
  <si>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</si>
  <si>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</si>
  <si>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</si>
  <si>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</si>
  <si>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</si>
  <si>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</si>
  <si>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</si>
  <si>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</si>
  <si>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</si>
  <si>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</si>
  <si>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</si>
  <si>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</si>
  <si>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</si>
  <si>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</si>
  <si>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</si>
  <si>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</si>
  <si>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</si>
  <si>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</si>
  <si>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</si>
  <si>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</si>
  <si>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</si>
  <si>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</si>
  <si>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</si>
  <si>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</si>
  <si>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</si>
  <si>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</si>
  <si>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</si>
  <si>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</si>
  <si>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</si>
  <si>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</si>
  <si>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</si>
  <si>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</si>
  <si>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</si>
  <si>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</si>
  <si>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</si>
  <si>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</si>
  <si>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</si>
  <si>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</si>
  <si>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</si>
  <si>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</si>
  <si>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</si>
  <si>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</si>
  <si>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</si>
  <si>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</si>
  <si>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</si>
  <si>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</si>
  <si>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</si>
  <si>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</si>
  <si>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</si>
  <si>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</si>
  <si>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</si>
  <si>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</si>
  <si>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</si>
  <si>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</si>
  <si>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</si>
  <si>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</si>
  <si>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</si>
  <si>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</si>
  <si>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</si>
  <si>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</si>
  <si>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</si>
  <si>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</si>
  <si>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</si>
  <si>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</si>
  <si>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</si>
  <si>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</si>
  <si>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</si>
  <si>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</si>
  <si>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</si>
  <si>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</si>
  <si>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</si>
  <si>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</si>
  <si>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</si>
  <si>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</si>
  <si>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</si>
  <si>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</si>
  <si>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</si>
  <si>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</si>
  <si>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</si>
  <si>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</si>
  <si>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</si>
  <si>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</si>
  <si>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</si>
  <si>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</si>
  <si>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</si>
  <si>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</si>
  <si>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</si>
  <si>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</si>
  <si>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</si>
  <si>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</si>
  <si>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</si>
  <si>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</si>
  <si>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</si>
  <si>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</si>
  <si>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</si>
  <si>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</si>
  <si>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</si>
  <si>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</si>
  <si>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</si>
  <si>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</si>
  <si>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</si>
  <si>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</si>
  <si>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</si>
  <si>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</si>
  <si>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</si>
  <si>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</si>
  <si>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</si>
  <si>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</si>
  <si>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</si>
  <si>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</si>
  <si>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</si>
  <si>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</si>
  <si>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</si>
  <si>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</si>
  <si>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</si>
  <si>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</si>
  <si>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</si>
  <si>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</si>
  <si>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</si>
  <si>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</si>
  <si>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</si>
  <si>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</si>
  <si>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</si>
  <si>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</si>
  <si>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</si>
  <si>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</si>
  <si>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</si>
  <si>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</si>
  <si>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</si>
  <si>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</si>
  <si>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</si>
  <si>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</si>
  <si>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</si>
  <si>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</si>
  <si>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</si>
  <si>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</si>
  <si>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</si>
  <si>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</si>
  <si>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</si>
  <si>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</si>
  <si>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</si>
  <si>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</si>
  <si>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</si>
  <si>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</si>
  <si>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</si>
  <si>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</si>
  <si>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</si>
  <si>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</si>
  <si>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</si>
  <si>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</si>
  <si>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</si>
  <si>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</si>
  <si>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</si>
  <si>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</si>
  <si>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</si>
  <si>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</si>
  <si>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</si>
  <si>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</si>
  <si>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</si>
  <si>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</si>
  <si>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</si>
  <si>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</si>
  <si>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</si>
  <si>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</si>
  <si>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</si>
  <si>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</si>
  <si>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</si>
  <si>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</si>
  <si>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</si>
  <si>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</si>
  <si>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</si>
  <si>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</si>
  <si>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</si>
  <si>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</si>
  <si>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</si>
  <si>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</si>
  <si>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</si>
  <si>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</si>
  <si>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</si>
  <si>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</si>
  <si>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</si>
  <si>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</si>
  <si>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</si>
  <si>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</si>
  <si>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</si>
  <si>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</si>
  <si>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</si>
  <si>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</si>
  <si>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</si>
  <si>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</si>
  <si>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</si>
  <si>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</si>
  <si>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</si>
  <si>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</si>
  <si>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</si>
  <si>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</si>
  <si>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</si>
  <si>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</si>
  <si>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</si>
  <si>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</si>
  <si>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</si>
  <si>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</si>
  <si>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</si>
  <si>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</si>
  <si>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</si>
  <si>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</si>
  <si>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</si>
  <si>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</si>
  <si>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</si>
  <si>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</si>
  <si>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</si>
  <si>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</si>
  <si>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</si>
  <si>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</si>
  <si>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</si>
  <si>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</si>
  <si>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</si>
  <si>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</si>
  <si>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</si>
  <si>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</si>
  <si>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</si>
  <si>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</si>
  <si>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</si>
  <si>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</si>
  <si>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</si>
  <si>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</si>
  <si>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</si>
  <si>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</si>
  <si>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</si>
  <si>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</si>
  <si>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</si>
  <si>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</si>
  <si>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</si>
  <si>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</si>
  <si>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</si>
  <si>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</si>
  <si>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</si>
  <si>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</si>
  <si>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</si>
  <si>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</si>
  <si>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</si>
  <si>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</si>
  <si>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</si>
  <si>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</si>
  <si>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</si>
  <si>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</si>
  <si>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</si>
  <si>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</si>
  <si>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</si>
  <si>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</si>
  <si>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</si>
  <si>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</si>
  <si>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</si>
  <si>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</si>
  <si>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</si>
  <si>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</si>
  <si>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</si>
  <si>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</si>
  <si>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</si>
  <si>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</si>
  <si>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</si>
  <si>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</si>
  <si>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</si>
  <si>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</si>
  <si>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</si>
  <si>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</si>
  <si>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</si>
  <si>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</si>
  <si>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</si>
  <si>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</si>
  <si>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</si>
  <si>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</si>
  <si>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</si>
  <si>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</si>
  <si>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</si>
  <si>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</si>
  <si>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</si>
  <si>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</si>
  <si>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</si>
  <si>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</si>
  <si>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</si>
  <si>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</si>
  <si>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</si>
  <si>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</si>
  <si>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</si>
  <si>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</si>
  <si>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</si>
  <si>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</si>
  <si>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</si>
  <si>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</si>
  <si>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</si>
  <si>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</si>
  <si>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</si>
  <si>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</si>
  <si>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</si>
  <si>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</si>
  <si>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</si>
  <si>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</si>
  <si>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</si>
  <si>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</si>
  <si>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</si>
  <si>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</si>
  <si>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</si>
  <si>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</si>
  <si>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</si>
  <si>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</si>
  <si>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</si>
  <si>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</si>
  <si>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</si>
  <si>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</si>
  <si>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</si>
  <si>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</si>
  <si>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</si>
  <si>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</si>
  <si>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</si>
  <si>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</si>
  <si>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</si>
  <si>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</si>
  <si>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</si>
  <si>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</si>
  <si>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</si>
  <si>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</si>
  <si>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</si>
  <si>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</si>
  <si>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</si>
  <si>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</si>
  <si>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</si>
  <si>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</si>
  <si>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</si>
  <si>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</si>
  <si>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</si>
  <si>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</si>
  <si>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</si>
  <si>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</si>
  <si>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</si>
  <si>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</si>
  <si>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</si>
  <si>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</si>
  <si>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</si>
  <si>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</si>
  <si>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</si>
  <si>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</si>
  <si>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</si>
  <si>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</si>
  <si>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</si>
  <si>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</si>
  <si>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</si>
  <si>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</si>
  <si>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</si>
  <si>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</si>
  <si>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</si>
  <si>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</si>
  <si>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</si>
  <si>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</si>
  <si>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</si>
  <si>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</si>
  <si>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</si>
  <si>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</si>
  <si>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</si>
  <si>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</si>
  <si>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</si>
  <si>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</si>
  <si>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</si>
  <si>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</si>
  <si>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</si>
  <si>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</si>
  <si>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</si>
  <si>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</si>
  <si>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</si>
  <si>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</si>
  <si>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</si>
  <si>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</si>
  <si>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</si>
  <si>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</si>
  <si>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</si>
  <si>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</si>
  <si>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</si>
  <si>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</si>
  <si>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</si>
  <si>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</si>
  <si>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</si>
  <si>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</si>
  <si>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</si>
  <si>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</si>
  <si>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</si>
  <si>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</si>
  <si>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</si>
  <si>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</si>
  <si>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</si>
  <si>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</si>
  <si>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</si>
  <si>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</si>
  <si>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</si>
  <si>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</si>
  <si>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</si>
  <si>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</si>
  <si>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</si>
  <si>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</si>
  <si>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</si>
  <si>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</si>
  <si>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</si>
  <si>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</si>
  <si>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</si>
  <si>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</si>
  <si>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</si>
  <si>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</si>
  <si>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</si>
  <si>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</si>
  <si>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</si>
  <si>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</si>
  <si>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</si>
  <si>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</si>
  <si>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</si>
  <si>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</si>
  <si>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</si>
  <si>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</si>
  <si>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</si>
  <si>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</si>
  <si>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</si>
  <si>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</si>
  <si>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</si>
  <si>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</si>
  <si>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</si>
  <si>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</si>
  <si>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</si>
  <si>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</si>
  <si>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</si>
  <si>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</si>
  <si>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</si>
  <si>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</si>
  <si>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</si>
  <si>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</si>
  <si>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</si>
  <si>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</si>
  <si>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</si>
  <si>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</si>
  <si>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</si>
  <si>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</si>
  <si>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</si>
  <si>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</si>
  <si>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</si>
  <si>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</si>
  <si>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</si>
  <si>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</si>
  <si>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</si>
  <si>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</si>
  <si>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</si>
  <si>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</si>
  <si>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</si>
  <si>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</si>
  <si>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</si>
  <si>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</si>
  <si>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</si>
  <si>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</si>
  <si>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</si>
  <si>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</si>
  <si>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</si>
  <si>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</si>
  <si>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</si>
  <si>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</si>
  <si>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</si>
  <si>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</si>
  <si>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</si>
  <si>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</si>
  <si>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</si>
  <si>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</si>
  <si>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</si>
  <si>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</si>
  <si>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</si>
  <si>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</si>
  <si>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</si>
  <si>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</si>
  <si>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</si>
  <si>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</si>
  <si>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</si>
  <si>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</si>
  <si>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</si>
  <si>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</si>
  <si>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</si>
  <si>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</si>
  <si>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</si>
  <si>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</si>
  <si>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</si>
  <si>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</si>
  <si>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</si>
  <si>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</si>
  <si>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</si>
  <si>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</si>
  <si>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</si>
  <si>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</si>
  <si>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</si>
  <si>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</si>
  <si>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</si>
  <si>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</si>
  <si>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</si>
  <si>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</si>
  <si>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</si>
  <si>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</si>
  <si>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</si>
  <si>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</si>
  <si>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</si>
  <si>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</si>
  <si>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</si>
  <si>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</si>
  <si>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</si>
  <si>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</si>
  <si>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</si>
  <si>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</si>
  <si>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</si>
  <si>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</si>
  <si>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</si>
  <si>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</si>
  <si>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</si>
  <si>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</si>
  <si>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</si>
  <si>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</si>
  <si>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</si>
  <si>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</si>
  <si>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</si>
  <si>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</si>
  <si>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</si>
  <si>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</si>
  <si>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</si>
  <si>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</si>
  <si>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</si>
  <si>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</si>
  <si>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</si>
  <si>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</si>
  <si>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</si>
  <si>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</si>
  <si>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</si>
  <si>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</si>
  <si>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</si>
  <si>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</si>
  <si>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</si>
  <si>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</si>
  <si>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</si>
  <si>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</si>
  <si>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</si>
  <si>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</si>
  <si>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</si>
  <si>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</si>
  <si>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</si>
  <si>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</si>
  <si>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</si>
  <si>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</si>
  <si>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</si>
  <si>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</si>
  <si>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</si>
  <si>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</si>
  <si>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</si>
  <si>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</si>
  <si>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</si>
  <si>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</si>
  <si>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</si>
  <si>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</si>
  <si>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</si>
  <si>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</si>
  <si>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</si>
  <si>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</si>
  <si>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</si>
  <si>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</si>
  <si>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</si>
  <si>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</si>
  <si>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</si>
  <si>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</si>
  <si>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</si>
  <si>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</si>
  <si>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</si>
  <si>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</si>
  <si>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</si>
  <si>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</si>
  <si>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</si>
  <si>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</si>
  <si>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</si>
  <si>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</si>
  <si>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</si>
  <si>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</si>
  <si>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</si>
  <si>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</si>
  <si>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</si>
  <si>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</si>
  <si>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</si>
  <si>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</si>
  <si>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</si>
  <si>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</si>
  <si>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</si>
  <si>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</si>
  <si>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</si>
  <si>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</si>
  <si>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</si>
  <si>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</si>
  <si>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</si>
  <si>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</si>
  <si>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</si>
  <si>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</si>
  <si>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</si>
  <si>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</si>
  <si>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</si>
  <si>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</si>
  <si>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</si>
  <si>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</si>
  <si>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</si>
  <si>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</si>
  <si>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</si>
  <si>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</si>
  <si>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</si>
  <si>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</si>
  <si>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</si>
  <si>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</si>
  <si>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</si>
  <si>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</si>
  <si>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</si>
  <si>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</si>
  <si>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</si>
  <si>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</si>
  <si>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</si>
  <si>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</si>
  <si>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</si>
  <si>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</si>
  <si>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</si>
  <si>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</si>
  <si>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</si>
  <si>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</si>
  <si>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</si>
  <si>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</si>
  <si>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</si>
  <si>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</si>
  <si>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</si>
  <si>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</si>
  <si>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</si>
  <si>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</si>
  <si>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</si>
  <si>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</si>
  <si>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</si>
  <si>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</si>
  <si>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</si>
  <si>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</si>
  <si>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</si>
  <si>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</si>
  <si>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</si>
  <si>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</si>
  <si>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</si>
  <si>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</si>
  <si>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</si>
  <si>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</si>
  <si>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</si>
  <si>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</si>
  <si>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</si>
  <si>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</si>
  <si>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</si>
  <si>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</si>
  <si>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</si>
  <si>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</si>
  <si>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</si>
  <si>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</si>
  <si>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</si>
  <si>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</si>
  <si>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</si>
  <si>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</si>
  <si>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</si>
  <si>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</si>
  <si>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</si>
  <si>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</si>
  <si>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</si>
  <si>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</si>
  <si>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</si>
  <si>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</si>
  <si>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</si>
  <si>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</si>
  <si>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</si>
  <si>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</si>
  <si>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</si>
  <si>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</si>
  <si>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</si>
  <si>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</si>
  <si>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</si>
  <si>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</si>
  <si>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</si>
  <si>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</si>
  <si>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</si>
  <si>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</si>
  <si>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</si>
  <si>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</si>
  <si>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</si>
  <si>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</si>
  <si>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2021-11-10000190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</si>
  <si>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</si>
  <si>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11-0629-2020</t>
  </si>
  <si>
    <t>INSTITUTO COLOMBIANO DE BIENESTAR FAMILIA ICBF</t>
  </si>
  <si>
    <t>11-1177-2020</t>
  </si>
  <si>
    <t>11-1073-2020</t>
  </si>
  <si>
    <t>11-1125-2020</t>
  </si>
  <si>
    <t>11-0573-2019</t>
  </si>
  <si>
    <t>PRESTAR EL SERVICIO DE EDUCACIÓN INICIAL EN EL MARCO DE LA ATENCIÓN INTEGRAL A MUJERES GESTANTES, NIÑAS Y NIÑOS MENORES DE 5 AÑOS, O HASTA SU INGRESO AL GRADO DE TRANSICIÓN, DE CONFORMIDAD CON LOS MANUALES OPERATIVOS DE LA MODALIDAD Y DIRECTRICES ESTABLECIDAS POR EL ICBF, EN ARMONÍA CON LA POLÍTICA DE ESTADOPARA EL DESARROLLO INTEGRAL DE LA PRIMERA INFANCIA DE CERO A SIEMPRE EN EL SERVICIO DE CENTRO DE DESARROLLO EN MEDIO FAMILIAR.</t>
  </si>
  <si>
    <t>11-1770-2017</t>
  </si>
  <si>
    <t>1868-2016</t>
  </si>
  <si>
    <t>PRESTAR EL SERVICIO DE EDUCACIÓN INICIAL EN EL MARCO DE LA ATENCIÓN INTEGRAL A MUJERES GESTANTES, NIÑAS Y NIÑOS MENORES DE 5 AÑOS, O HASTA SU INGRESO AL GRADO DE TRANSICIÓN, DE CONFORMIDAD CON LOS MANUALES OPERATIVOS DE LA MODALIDAD Y DIRECTRICES ESTABLECIDAS POR EL ICBF,EN ARMONÍA CON LA POLÍTICA DE ESTADOPARA EL DESARROLLO INTEGRAL DE LA PRIMERA INFANCIA DE CERO A SIEMPRE EN EL SERVICIO DE CENTRO DE DESARROLLO EN MEDIO FAMILIAR.</t>
  </si>
  <si>
    <t>705-2016</t>
  </si>
  <si>
    <t>ATENDER A NIÑOS Y NIÑAS MENORES DE CINCO AÑOS EN LOS SERVICIOS EN EDUCACIÓN INICIAL Y CUIDADO CON EL FIN DE PROMOVER EL DESARROLLO INTEGRAL DE LA PRIMERA INFANCIA CON CALIDAD DE ACUERDO A LOS LINEAMIENTOS, ESTÁNDARES DE CALIDAD Y LAS DIRECTRICES Y PARÁMETROS ESTABLECIDOS POR EL ICBF.</t>
  </si>
  <si>
    <t>1057-2015</t>
  </si>
  <si>
    <t xml:space="preserve">BRINDAR ATENCIÓN A LA PRIMERA INFANCIA, NIÑOS Y NIÑAS MENORES DE 5 AÑOS DE FAMILIAS EN SITUACIÓN DE VULNERABILIDAD DE CONFORMIDAD CON LAS DIRECTRICES, LINEAMIENTOS Y PARÁMETROS ESTABLECIDOS POR EL ICBF, ASÍ COMO REGULAR LAS RELACIONES DE LAS PARTES DERIVADAS DE LA ENTREGA DE APORTES DEL ICBF A LA ENTIDAD ADMINISTRADORA DE SERVICIO EN LA MODALIDAD FAMI. </t>
  </si>
  <si>
    <t>229/2004</t>
  </si>
  <si>
    <t>045/2005</t>
  </si>
  <si>
    <t>398/2006</t>
  </si>
  <si>
    <t>522/2007</t>
  </si>
  <si>
    <t>337/2008</t>
  </si>
  <si>
    <t>361/2009</t>
  </si>
  <si>
    <t>389/2010</t>
  </si>
  <si>
    <t>466/2012</t>
  </si>
  <si>
    <t>503/2011</t>
  </si>
  <si>
    <t>356/2015</t>
  </si>
  <si>
    <t>739/2013</t>
  </si>
  <si>
    <t>695/2014</t>
  </si>
  <si>
    <t>OLINDA CRUZ ROMERO</t>
  </si>
  <si>
    <t>CALLE 136 SUR 12 A 49</t>
  </si>
  <si>
    <t>7221105</t>
  </si>
  <si>
    <t>caracolitos25@hotmail.com</t>
  </si>
  <si>
    <t>PRESTAR LOS SERVICIOS DE EDUCACION INICIAL EN EL MARCO DE LA ATENCION INTEGRAL EN DESARROLLO INFANTIL EN MEDIO FAMILIAR-DIMF-DE CONFORMIDAD CON EL MANUAL OPERATIVO DE LA MODALIDAD FAMILIAR, EL LINEAMIENTO TECNICO PARA LA ATENCION A LA PRIMERA INFANCIA Y LAS DIRECTRICES ESTABLECIDAS POR EL ICBF,EN ARMONIA CON LA POLITICA DE ESTADO PARA EL DESARROLLO INTEGRAL A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</si>
</sst>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80" zoomScale="85" zoomScaleNormal="85" zoomScaleSheetLayoutView="40" zoomScalePageLayoutView="40" workbookViewId="0">
      <selection activeCell="H33" sqref="H3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187</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830053610</v>
      </c>
      <c r="C20" s="5"/>
      <c r="D20" s="73"/>
      <c r="E20" s="5"/>
      <c r="F20" s="5"/>
      <c r="G20" s="5"/>
      <c r="H20" s="186"/>
      <c r="I20" s="149" t="s">
        <v>1156</v>
      </c>
      <c r="J20" s="150" t="s">
        <v>188</v>
      </c>
      <c r="K20" s="151">
        <v>4685953181</v>
      </c>
      <c r="L20" s="152"/>
      <c r="M20" s="152">
        <v>44561</v>
      </c>
      <c r="N20" s="135">
        <f>+(M20-L20)/30</f>
        <v>1485.3666666666666</v>
      </c>
      <c r="O20" s="138"/>
      <c r="U20" s="134"/>
      <c r="V20" s="105">
        <f ca="1">NOW()</f>
        <v>44193.675941898146</v>
      </c>
      <c r="W20" s="105">
        <f ca="1">NOW()</f>
        <v>44193.675941898146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LOS CARACOLITOS DE USME</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2708</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21" t="s">
        <v>2682</v>
      </c>
      <c r="E48" s="145">
        <v>44044</v>
      </c>
      <c r="F48" s="145">
        <v>44135</v>
      </c>
      <c r="G48" s="160">
        <f>IF(AND(E48&lt;&gt;"",F48&lt;&gt;""),((F48-E48)/30),"")</f>
        <v>3.0333333333333332</v>
      </c>
      <c r="H48" s="119" t="s">
        <v>2677</v>
      </c>
      <c r="I48" s="113" t="s">
        <v>1156</v>
      </c>
      <c r="J48" s="113" t="s">
        <v>193</v>
      </c>
      <c r="K48" s="123">
        <v>579939048</v>
      </c>
      <c r="L48" s="115" t="s">
        <v>1148</v>
      </c>
      <c r="M48" s="117">
        <v>1</v>
      </c>
      <c r="N48" s="115" t="s">
        <v>2634</v>
      </c>
      <c r="O48" s="115" t="s">
        <v>1148</v>
      </c>
      <c r="P48" s="78"/>
    </row>
    <row r="49" spans="1:16" s="6" customFormat="1" ht="24.75" customHeight="1" x14ac:dyDescent="0.25">
      <c r="A49" s="143">
        <v>2</v>
      </c>
      <c r="B49" s="122" t="s">
        <v>2679</v>
      </c>
      <c r="C49" s="112" t="s">
        <v>31</v>
      </c>
      <c r="D49" s="110" t="s">
        <v>2681</v>
      </c>
      <c r="E49" s="145">
        <v>43952</v>
      </c>
      <c r="F49" s="145">
        <v>44043</v>
      </c>
      <c r="G49" s="160">
        <f t="shared" ref="G49:G50" si="2">IF(AND(E49&lt;&gt;"",F49&lt;&gt;""),((F49-E49)/30),"")</f>
        <v>3.0333333333333332</v>
      </c>
      <c r="H49" s="119" t="s">
        <v>2677</v>
      </c>
      <c r="I49" s="113" t="s">
        <v>1156</v>
      </c>
      <c r="J49" s="113" t="s">
        <v>193</v>
      </c>
      <c r="K49" s="123">
        <v>579939048</v>
      </c>
      <c r="L49" s="115" t="s">
        <v>1148</v>
      </c>
      <c r="M49" s="117">
        <v>1</v>
      </c>
      <c r="N49" s="115" t="s">
        <v>2634</v>
      </c>
      <c r="O49" s="115" t="s">
        <v>1148</v>
      </c>
      <c r="P49" s="78"/>
    </row>
    <row r="50" spans="1:16" s="6" customFormat="1" ht="24.75" customHeight="1" x14ac:dyDescent="0.25">
      <c r="A50" s="143">
        <v>3</v>
      </c>
      <c r="B50" s="122" t="s">
        <v>2679</v>
      </c>
      <c r="C50" s="112" t="s">
        <v>31</v>
      </c>
      <c r="D50" s="110" t="s">
        <v>2678</v>
      </c>
      <c r="E50" s="145">
        <v>43886</v>
      </c>
      <c r="F50" s="145">
        <v>43951</v>
      </c>
      <c r="G50" s="160">
        <f t="shared" si="2"/>
        <v>2.1666666666666665</v>
      </c>
      <c r="H50" s="119" t="s">
        <v>2677</v>
      </c>
      <c r="I50" s="113" t="s">
        <v>1156</v>
      </c>
      <c r="J50" s="113" t="s">
        <v>193</v>
      </c>
      <c r="K50" s="116">
        <v>558110829</v>
      </c>
      <c r="L50" s="115" t="s">
        <v>1148</v>
      </c>
      <c r="M50" s="117">
        <v>1</v>
      </c>
      <c r="N50" s="115" t="s">
        <v>2634</v>
      </c>
      <c r="O50" s="115" t="s">
        <v>1148</v>
      </c>
      <c r="P50" s="78"/>
    </row>
    <row r="51" spans="1:16" s="6" customFormat="1" ht="24.75" customHeight="1" outlineLevel="1" x14ac:dyDescent="0.25">
      <c r="A51" s="143">
        <v>4</v>
      </c>
      <c r="B51" s="122" t="s">
        <v>2679</v>
      </c>
      <c r="C51" s="112" t="s">
        <v>31</v>
      </c>
      <c r="D51" s="121" t="s">
        <v>2683</v>
      </c>
      <c r="E51" s="145">
        <v>43490</v>
      </c>
      <c r="F51" s="145">
        <v>44185</v>
      </c>
      <c r="G51" s="160">
        <f t="shared" ref="G51:G107" si="3">IF(AND(E51&lt;&gt;"",F51&lt;&gt;""),((F51-E51)/30),"")</f>
        <v>23.166666666666668</v>
      </c>
      <c r="H51" s="119" t="s">
        <v>2684</v>
      </c>
      <c r="I51" s="113" t="s">
        <v>1156</v>
      </c>
      <c r="J51" s="113" t="s">
        <v>193</v>
      </c>
      <c r="K51" s="123">
        <v>2310678900</v>
      </c>
      <c r="L51" s="115" t="s">
        <v>1148</v>
      </c>
      <c r="M51" s="117">
        <v>1</v>
      </c>
      <c r="N51" s="115" t="s">
        <v>27</v>
      </c>
      <c r="O51" s="115" t="s">
        <v>26</v>
      </c>
      <c r="P51" s="78"/>
    </row>
    <row r="52" spans="1:16" s="7" customFormat="1" ht="24.75" customHeight="1" outlineLevel="1" x14ac:dyDescent="0.25">
      <c r="A52" s="144">
        <v>5</v>
      </c>
      <c r="B52" s="122" t="s">
        <v>2679</v>
      </c>
      <c r="C52" s="112" t="s">
        <v>31</v>
      </c>
      <c r="D52" s="121" t="s">
        <v>2685</v>
      </c>
      <c r="E52" s="145">
        <v>43085</v>
      </c>
      <c r="F52" s="145">
        <v>43434</v>
      </c>
      <c r="G52" s="160">
        <f t="shared" si="3"/>
        <v>11.633333333333333</v>
      </c>
      <c r="H52" s="119" t="s">
        <v>2684</v>
      </c>
      <c r="I52" s="113" t="s">
        <v>1156</v>
      </c>
      <c r="J52" s="113" t="s">
        <v>193</v>
      </c>
      <c r="K52" s="123">
        <v>1877641582</v>
      </c>
      <c r="L52" s="115" t="s">
        <v>1148</v>
      </c>
      <c r="M52" s="117">
        <v>1</v>
      </c>
      <c r="N52" s="115" t="s">
        <v>27</v>
      </c>
      <c r="O52" s="115" t="s">
        <v>26</v>
      </c>
      <c r="P52" s="79"/>
    </row>
    <row r="53" spans="1:16" s="7" customFormat="1" ht="24.75" customHeight="1" outlineLevel="1" x14ac:dyDescent="0.25">
      <c r="A53" s="144">
        <v>6</v>
      </c>
      <c r="B53" s="122" t="s">
        <v>2679</v>
      </c>
      <c r="C53" s="112" t="s">
        <v>31</v>
      </c>
      <c r="D53" s="121" t="s">
        <v>2686</v>
      </c>
      <c r="E53" s="145">
        <v>42720</v>
      </c>
      <c r="F53" s="145">
        <v>43084</v>
      </c>
      <c r="G53" s="160">
        <f t="shared" si="3"/>
        <v>12.133333333333333</v>
      </c>
      <c r="H53" s="122" t="s">
        <v>2687</v>
      </c>
      <c r="I53" s="113" t="s">
        <v>1156</v>
      </c>
      <c r="J53" s="113" t="s">
        <v>193</v>
      </c>
      <c r="K53" s="123">
        <v>2124464400</v>
      </c>
      <c r="L53" s="115" t="s">
        <v>1148</v>
      </c>
      <c r="M53" s="117">
        <v>1</v>
      </c>
      <c r="N53" s="115" t="s">
        <v>27</v>
      </c>
      <c r="O53" s="115" t="s">
        <v>26</v>
      </c>
      <c r="P53" s="79"/>
    </row>
    <row r="54" spans="1:16" s="7" customFormat="1" ht="24.75" customHeight="1" outlineLevel="1" x14ac:dyDescent="0.25">
      <c r="A54" s="144">
        <v>7</v>
      </c>
      <c r="B54" s="122" t="s">
        <v>2679</v>
      </c>
      <c r="C54" s="112" t="s">
        <v>31</v>
      </c>
      <c r="D54" s="121" t="s">
        <v>2688</v>
      </c>
      <c r="E54" s="145">
        <v>42401</v>
      </c>
      <c r="F54" s="145">
        <v>42719</v>
      </c>
      <c r="G54" s="160">
        <f t="shared" si="3"/>
        <v>10.6</v>
      </c>
      <c r="H54" s="122" t="s">
        <v>2689</v>
      </c>
      <c r="I54" s="113" t="s">
        <v>1156</v>
      </c>
      <c r="J54" s="113" t="s">
        <v>193</v>
      </c>
      <c r="K54" s="118">
        <v>2036457933</v>
      </c>
      <c r="L54" s="115" t="s">
        <v>1148</v>
      </c>
      <c r="M54" s="117">
        <v>1</v>
      </c>
      <c r="N54" s="115" t="s">
        <v>27</v>
      </c>
      <c r="O54" s="115" t="s">
        <v>26</v>
      </c>
      <c r="P54" s="79"/>
    </row>
    <row r="55" spans="1:16" s="7" customFormat="1" ht="24.75" customHeight="1" outlineLevel="1" x14ac:dyDescent="0.25">
      <c r="A55" s="144">
        <v>8</v>
      </c>
      <c r="B55" s="122" t="s">
        <v>2679</v>
      </c>
      <c r="C55" s="112" t="s">
        <v>31</v>
      </c>
      <c r="D55" s="121" t="s">
        <v>2690</v>
      </c>
      <c r="E55" s="145">
        <v>42278</v>
      </c>
      <c r="F55" s="145">
        <v>42369</v>
      </c>
      <c r="G55" s="160">
        <f t="shared" si="3"/>
        <v>3.0333333333333332</v>
      </c>
      <c r="H55" s="122" t="s">
        <v>2689</v>
      </c>
      <c r="I55" s="113" t="s">
        <v>1156</v>
      </c>
      <c r="J55" s="113" t="s">
        <v>193</v>
      </c>
      <c r="K55" s="118">
        <v>583678327</v>
      </c>
      <c r="L55" s="115" t="s">
        <v>1148</v>
      </c>
      <c r="M55" s="117">
        <v>1</v>
      </c>
      <c r="N55" s="115" t="s">
        <v>27</v>
      </c>
      <c r="O55" s="115" t="s">
        <v>26</v>
      </c>
      <c r="P55" s="79"/>
    </row>
    <row r="56" spans="1:16" s="7" customFormat="1" ht="24.75" customHeight="1" outlineLevel="1" x14ac:dyDescent="0.25">
      <c r="A56" s="144">
        <v>9</v>
      </c>
      <c r="B56" s="122" t="s">
        <v>2679</v>
      </c>
      <c r="C56" s="112" t="s">
        <v>31</v>
      </c>
      <c r="D56" s="110" t="s">
        <v>2701</v>
      </c>
      <c r="E56" s="145">
        <v>42059</v>
      </c>
      <c r="F56" s="145">
        <v>42277</v>
      </c>
      <c r="G56" s="160">
        <f t="shared" si="3"/>
        <v>7.2666666666666666</v>
      </c>
      <c r="H56" s="114" t="s">
        <v>2689</v>
      </c>
      <c r="I56" s="113" t="s">
        <v>1156</v>
      </c>
      <c r="J56" s="113" t="s">
        <v>193</v>
      </c>
      <c r="K56" s="118">
        <v>247711280</v>
      </c>
      <c r="L56" s="115" t="s">
        <v>1148</v>
      </c>
      <c r="M56" s="117">
        <v>1</v>
      </c>
      <c r="N56" s="115" t="s">
        <v>27</v>
      </c>
      <c r="O56" s="115" t="s">
        <v>1148</v>
      </c>
      <c r="P56" s="79"/>
    </row>
    <row r="57" spans="1:16" s="7" customFormat="1" ht="24.75" customHeight="1" outlineLevel="1" x14ac:dyDescent="0.25">
      <c r="A57" s="144">
        <v>10</v>
      </c>
      <c r="B57" s="122" t="s">
        <v>2679</v>
      </c>
      <c r="C57" s="65" t="s">
        <v>31</v>
      </c>
      <c r="D57" s="63" t="s">
        <v>2703</v>
      </c>
      <c r="E57" s="145">
        <v>41673</v>
      </c>
      <c r="F57" s="145">
        <v>42034</v>
      </c>
      <c r="G57" s="160">
        <f t="shared" si="3"/>
        <v>12.033333333333333</v>
      </c>
      <c r="H57" s="122" t="s">
        <v>2691</v>
      </c>
      <c r="I57" s="63" t="s">
        <v>1156</v>
      </c>
      <c r="J57" s="63" t="s">
        <v>193</v>
      </c>
      <c r="K57" s="123">
        <v>104610567</v>
      </c>
      <c r="L57" s="65" t="s">
        <v>1148</v>
      </c>
      <c r="M57" s="67">
        <v>1</v>
      </c>
      <c r="N57" s="65" t="s">
        <v>27</v>
      </c>
      <c r="O57" s="65" t="s">
        <v>1148</v>
      </c>
      <c r="P57" s="79"/>
    </row>
    <row r="58" spans="1:16" s="7" customFormat="1" ht="24.75" customHeight="1" outlineLevel="1" x14ac:dyDescent="0.25">
      <c r="A58" s="144">
        <v>11</v>
      </c>
      <c r="B58" s="122" t="s">
        <v>2679</v>
      </c>
      <c r="C58" s="65" t="s">
        <v>31</v>
      </c>
      <c r="D58" s="63" t="s">
        <v>2702</v>
      </c>
      <c r="E58" s="145">
        <v>41296</v>
      </c>
      <c r="F58" s="145">
        <v>41639</v>
      </c>
      <c r="G58" s="160">
        <f t="shared" si="3"/>
        <v>11.433333333333334</v>
      </c>
      <c r="H58" s="122" t="s">
        <v>2691</v>
      </c>
      <c r="I58" s="63" t="s">
        <v>1156</v>
      </c>
      <c r="J58" s="63" t="s">
        <v>193</v>
      </c>
      <c r="K58" s="123">
        <v>156432790</v>
      </c>
      <c r="L58" s="65" t="s">
        <v>1148</v>
      </c>
      <c r="M58" s="67">
        <v>1</v>
      </c>
      <c r="N58" s="65" t="s">
        <v>27</v>
      </c>
      <c r="O58" s="65" t="s">
        <v>1148</v>
      </c>
      <c r="P58" s="79"/>
    </row>
    <row r="59" spans="1:16" s="7" customFormat="1" ht="24.75" customHeight="1" outlineLevel="1" x14ac:dyDescent="0.25">
      <c r="A59" s="144">
        <v>12</v>
      </c>
      <c r="B59" s="122" t="s">
        <v>2679</v>
      </c>
      <c r="C59" s="65" t="s">
        <v>31</v>
      </c>
      <c r="D59" s="121" t="s">
        <v>2699</v>
      </c>
      <c r="E59" s="145">
        <v>40920</v>
      </c>
      <c r="F59" s="145">
        <v>41394</v>
      </c>
      <c r="G59" s="160">
        <f t="shared" si="3"/>
        <v>15.8</v>
      </c>
      <c r="H59" s="64" t="s">
        <v>2691</v>
      </c>
      <c r="I59" s="63" t="s">
        <v>1156</v>
      </c>
      <c r="J59" s="63" t="s">
        <v>193</v>
      </c>
      <c r="K59" s="123">
        <v>122369335</v>
      </c>
      <c r="L59" s="65" t="s">
        <v>1148</v>
      </c>
      <c r="M59" s="67">
        <v>1</v>
      </c>
      <c r="N59" s="65" t="s">
        <v>27</v>
      </c>
      <c r="O59" s="65" t="s">
        <v>1148</v>
      </c>
      <c r="P59" s="79"/>
    </row>
    <row r="60" spans="1:16" s="7" customFormat="1" ht="24.75" customHeight="1" outlineLevel="1" x14ac:dyDescent="0.25">
      <c r="A60" s="144">
        <v>13</v>
      </c>
      <c r="B60" s="122" t="s">
        <v>2679</v>
      </c>
      <c r="C60" s="65" t="s">
        <v>31</v>
      </c>
      <c r="D60" s="121" t="s">
        <v>2700</v>
      </c>
      <c r="E60" s="145">
        <v>40567</v>
      </c>
      <c r="F60" s="145">
        <v>40908</v>
      </c>
      <c r="G60" s="160">
        <f t="shared" si="3"/>
        <v>11.366666666666667</v>
      </c>
      <c r="H60" s="122" t="s">
        <v>2691</v>
      </c>
      <c r="I60" s="63" t="s">
        <v>1156</v>
      </c>
      <c r="J60" s="121" t="s">
        <v>193</v>
      </c>
      <c r="K60" s="123">
        <v>104610567</v>
      </c>
      <c r="L60" s="65" t="s">
        <v>1148</v>
      </c>
      <c r="M60" s="67">
        <v>1</v>
      </c>
      <c r="N60" s="124" t="s">
        <v>27</v>
      </c>
      <c r="O60" s="65" t="s">
        <v>1148</v>
      </c>
      <c r="P60" s="79"/>
    </row>
    <row r="61" spans="1:16" s="7" customFormat="1" ht="24.75" customHeight="1" outlineLevel="1" x14ac:dyDescent="0.25">
      <c r="A61" s="144">
        <v>14</v>
      </c>
      <c r="B61" s="122" t="s">
        <v>2679</v>
      </c>
      <c r="C61" s="65" t="s">
        <v>31</v>
      </c>
      <c r="D61" s="121" t="s">
        <v>2698</v>
      </c>
      <c r="E61" s="145">
        <v>40199</v>
      </c>
      <c r="F61" s="145">
        <v>40543</v>
      </c>
      <c r="G61" s="160">
        <f t="shared" si="3"/>
        <v>11.466666666666667</v>
      </c>
      <c r="H61" s="122" t="s">
        <v>2691</v>
      </c>
      <c r="I61" s="63" t="s">
        <v>1156</v>
      </c>
      <c r="J61" s="121" t="s">
        <v>193</v>
      </c>
      <c r="K61" s="123">
        <v>100311700</v>
      </c>
      <c r="L61" s="65" t="s">
        <v>1148</v>
      </c>
      <c r="M61" s="67">
        <v>1</v>
      </c>
      <c r="N61" s="124" t="s">
        <v>27</v>
      </c>
      <c r="O61" s="65" t="s">
        <v>1148</v>
      </c>
      <c r="P61" s="79"/>
    </row>
    <row r="62" spans="1:16" s="7" customFormat="1" ht="24.75" customHeight="1" outlineLevel="1" x14ac:dyDescent="0.25">
      <c r="A62" s="144">
        <v>15</v>
      </c>
      <c r="B62" s="122" t="s">
        <v>2679</v>
      </c>
      <c r="C62" s="65" t="s">
        <v>31</v>
      </c>
      <c r="D62" s="121" t="s">
        <v>2697</v>
      </c>
      <c r="E62" s="145">
        <v>39818</v>
      </c>
      <c r="F62" s="145">
        <v>40178</v>
      </c>
      <c r="G62" s="160">
        <f t="shared" si="3"/>
        <v>12</v>
      </c>
      <c r="H62" s="122" t="s">
        <v>2691</v>
      </c>
      <c r="I62" s="121" t="s">
        <v>1156</v>
      </c>
      <c r="J62" s="121" t="s">
        <v>193</v>
      </c>
      <c r="K62" s="123">
        <v>96707825</v>
      </c>
      <c r="L62" s="65" t="s">
        <v>1148</v>
      </c>
      <c r="M62" s="67">
        <v>1</v>
      </c>
      <c r="N62" s="65" t="s">
        <v>27</v>
      </c>
      <c r="O62" s="65" t="s">
        <v>1148</v>
      </c>
      <c r="P62" s="79"/>
    </row>
    <row r="63" spans="1:16" s="7" customFormat="1" ht="24.75" customHeight="1" outlineLevel="1" x14ac:dyDescent="0.25">
      <c r="A63" s="144">
        <v>16</v>
      </c>
      <c r="B63" s="122" t="s">
        <v>2679</v>
      </c>
      <c r="C63" s="65" t="s">
        <v>31</v>
      </c>
      <c r="D63" s="121" t="s">
        <v>2696</v>
      </c>
      <c r="E63" s="145">
        <v>39449</v>
      </c>
      <c r="F63" s="145">
        <v>39813</v>
      </c>
      <c r="G63" s="160">
        <f t="shared" si="3"/>
        <v>12.133333333333333</v>
      </c>
      <c r="H63" s="122" t="s">
        <v>2691</v>
      </c>
      <c r="I63" s="121" t="s">
        <v>1156</v>
      </c>
      <c r="J63" s="121" t="s">
        <v>193</v>
      </c>
      <c r="K63" s="123">
        <v>88162132</v>
      </c>
      <c r="L63" s="65" t="s">
        <v>1148</v>
      </c>
      <c r="M63" s="67">
        <v>1</v>
      </c>
      <c r="N63" s="65" t="s">
        <v>27</v>
      </c>
      <c r="O63" s="65" t="s">
        <v>1148</v>
      </c>
      <c r="P63" s="79"/>
    </row>
    <row r="64" spans="1:16" s="7" customFormat="1" ht="24.75" customHeight="1" outlineLevel="1" x14ac:dyDescent="0.25">
      <c r="A64" s="144">
        <v>17</v>
      </c>
      <c r="B64" s="122" t="s">
        <v>2679</v>
      </c>
      <c r="C64" s="65" t="s">
        <v>31</v>
      </c>
      <c r="D64" s="121" t="s">
        <v>2695</v>
      </c>
      <c r="E64" s="145">
        <v>39114</v>
      </c>
      <c r="F64" s="145">
        <v>39444</v>
      </c>
      <c r="G64" s="160">
        <f t="shared" si="3"/>
        <v>11</v>
      </c>
      <c r="H64" s="122" t="s">
        <v>2691</v>
      </c>
      <c r="I64" s="63" t="s">
        <v>1156</v>
      </c>
      <c r="J64" s="63" t="s">
        <v>193</v>
      </c>
      <c r="K64" s="123">
        <v>73528550</v>
      </c>
      <c r="L64" s="65" t="s">
        <v>1148</v>
      </c>
      <c r="M64" s="67">
        <v>1</v>
      </c>
      <c r="N64" s="65" t="s">
        <v>27</v>
      </c>
      <c r="O64" s="65" t="s">
        <v>1148</v>
      </c>
      <c r="P64" s="79"/>
    </row>
    <row r="65" spans="1:16" s="7" customFormat="1" ht="24.75" customHeight="1" outlineLevel="1" x14ac:dyDescent="0.25">
      <c r="A65" s="144">
        <v>18</v>
      </c>
      <c r="B65" s="122" t="s">
        <v>2679</v>
      </c>
      <c r="C65" s="65" t="s">
        <v>31</v>
      </c>
      <c r="D65" s="121" t="s">
        <v>2694</v>
      </c>
      <c r="E65" s="145">
        <v>38740</v>
      </c>
      <c r="F65" s="145">
        <v>39070</v>
      </c>
      <c r="G65" s="160">
        <f t="shared" si="3"/>
        <v>11</v>
      </c>
      <c r="H65" s="122" t="s">
        <v>2689</v>
      </c>
      <c r="I65" s="63" t="s">
        <v>1156</v>
      </c>
      <c r="J65" s="63" t="s">
        <v>193</v>
      </c>
      <c r="K65" s="123">
        <v>69519200</v>
      </c>
      <c r="L65" s="65" t="s">
        <v>1148</v>
      </c>
      <c r="M65" s="67">
        <v>1</v>
      </c>
      <c r="N65" s="65" t="s">
        <v>27</v>
      </c>
      <c r="O65" s="65" t="s">
        <v>1148</v>
      </c>
      <c r="P65" s="79"/>
    </row>
    <row r="66" spans="1:16" s="7" customFormat="1" ht="24.75" customHeight="1" outlineLevel="1" x14ac:dyDescent="0.25">
      <c r="A66" s="144">
        <v>19</v>
      </c>
      <c r="B66" s="122" t="s">
        <v>2679</v>
      </c>
      <c r="C66" s="65" t="s">
        <v>31</v>
      </c>
      <c r="D66" s="121" t="s">
        <v>2693</v>
      </c>
      <c r="E66" s="145">
        <v>38385</v>
      </c>
      <c r="F66" s="145">
        <v>38717</v>
      </c>
      <c r="G66" s="160">
        <f t="shared" si="3"/>
        <v>11.066666666666666</v>
      </c>
      <c r="H66" s="122" t="s">
        <v>2689</v>
      </c>
      <c r="I66" s="121" t="s">
        <v>1156</v>
      </c>
      <c r="J66" s="121" t="s">
        <v>193</v>
      </c>
      <c r="K66" s="123">
        <v>67830600</v>
      </c>
      <c r="L66" s="65" t="s">
        <v>1148</v>
      </c>
      <c r="M66" s="67">
        <v>1</v>
      </c>
      <c r="N66" s="65" t="s">
        <v>27</v>
      </c>
      <c r="O66" s="65" t="s">
        <v>1148</v>
      </c>
      <c r="P66" s="79"/>
    </row>
    <row r="67" spans="1:16" s="7" customFormat="1" ht="24.75" customHeight="1" outlineLevel="1" x14ac:dyDescent="0.25">
      <c r="A67" s="144">
        <v>20</v>
      </c>
      <c r="B67" s="122" t="s">
        <v>2679</v>
      </c>
      <c r="C67" s="65" t="s">
        <v>31</v>
      </c>
      <c r="D67" s="121" t="s">
        <v>2692</v>
      </c>
      <c r="E67" s="145">
        <v>38019</v>
      </c>
      <c r="F67" s="145">
        <v>38354</v>
      </c>
      <c r="G67" s="160">
        <f t="shared" si="3"/>
        <v>11.166666666666666</v>
      </c>
      <c r="H67" s="122" t="s">
        <v>2689</v>
      </c>
      <c r="I67" s="121" t="s">
        <v>1156</v>
      </c>
      <c r="J67" s="121" t="s">
        <v>193</v>
      </c>
      <c r="K67" s="123">
        <v>64907303</v>
      </c>
      <c r="L67" s="65" t="s">
        <v>1148</v>
      </c>
      <c r="M67" s="67">
        <v>1</v>
      </c>
      <c r="N67" s="65" t="s">
        <v>27</v>
      </c>
      <c r="O67" s="65" t="s">
        <v>1148</v>
      </c>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2680</v>
      </c>
      <c r="E114" s="145">
        <v>44136</v>
      </c>
      <c r="F114" s="145">
        <v>44196</v>
      </c>
      <c r="G114" s="160">
        <f>IF(AND(E114&lt;&gt;"",F114&lt;&gt;""),((F114-E114)/30),"")</f>
        <v>2</v>
      </c>
      <c r="H114" s="122" t="s">
        <v>2677</v>
      </c>
      <c r="I114" s="121" t="s">
        <v>1156</v>
      </c>
      <c r="J114" s="121" t="s">
        <v>188</v>
      </c>
      <c r="K114" s="123">
        <v>446539392</v>
      </c>
      <c r="L114" s="100">
        <f>+IF(AND(K114&gt;0,O114="Ejecución"),(K114/877802)*Tabla28[[#This Row],[% participación]],IF(AND(K114&gt;0,O114&lt;&gt;"Ejecución"),"-",""))</f>
        <v>508.70172544605731</v>
      </c>
      <c r="M114" s="124"/>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121"/>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v>
      </c>
      <c r="G179" s="165" t="str">
        <f>IF(F179&gt;0,SUM(E179+F179),"")</f>
        <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02" t="s">
        <v>2628</v>
      </c>
      <c r="L185" s="202"/>
      <c r="M185" s="94">
        <f>+J185*(SUM(K20:K35))</f>
        <v>93719063.620000005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36152</v>
      </c>
      <c r="D193" s="5"/>
      <c r="E193" s="126">
        <v>680</v>
      </c>
      <c r="F193" s="5"/>
      <c r="G193" s="5"/>
      <c r="H193" s="147" t="s">
        <v>2704</v>
      </c>
      <c r="J193" s="5"/>
      <c r="K193" s="127">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2705</v>
      </c>
      <c r="J211" s="27" t="s">
        <v>2622</v>
      </c>
      <c r="K211" s="148" t="s">
        <v>2705</v>
      </c>
      <c r="L211" s="21"/>
      <c r="M211" s="21"/>
      <c r="N211" s="21"/>
      <c r="O211" s="8"/>
    </row>
    <row r="212" spans="1:15" x14ac:dyDescent="0.25">
      <c r="A212" s="9"/>
      <c r="B212" s="27" t="s">
        <v>2619</v>
      </c>
      <c r="C212" s="147" t="s">
        <v>2704</v>
      </c>
      <c r="D212" s="21"/>
      <c r="G212" s="27" t="s">
        <v>2621</v>
      </c>
      <c r="H212" s="148" t="s">
        <v>2706</v>
      </c>
      <c r="J212" s="27" t="s">
        <v>2623</v>
      </c>
      <c r="K212" s="147" t="s">
        <v>2707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CDI OASIS CARACOLITOS DE USME</cp:lastModifiedBy>
  <cp:lastPrinted>2020-11-20T15:12:35Z</cp:lastPrinted>
  <dcterms:created xsi:type="dcterms:W3CDTF">2020-10-14T21:57:42Z</dcterms:created>
  <dcterms:modified xsi:type="dcterms:W3CDTF">2020-12-28T21:13:47Z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