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CONTINGENCIA\CONTRATACION\"/>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1102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<sst xmlns="http://schemas.openxmlformats.org/spreadsheetml/2006/main" count="3121" uniqueCount="2707">
  <si>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</si>
  <si>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</si>
  <si>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</si>
  <si>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</si>
  <si>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</si>
  <si>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</si>
  <si>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</si>
  <si>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</si>
  <si>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</si>
  <si>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</si>
  <si>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</si>
  <si>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</si>
  <si>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</si>
  <si>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</si>
  <si>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</si>
  <si>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</si>
  <si>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</si>
  <si>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</si>
  <si>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</si>
  <si>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</si>
  <si>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</si>
  <si>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</si>
  <si>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</si>
  <si>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</si>
  <si>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</si>
  <si>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</si>
  <si>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</si>
  <si>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</si>
  <si>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</si>
  <si>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</si>
  <si>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</si>
  <si>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</si>
  <si>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</si>
  <si>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</si>
  <si>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</si>
  <si>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</si>
  <si>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</si>
  <si>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</si>
  <si>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</si>
  <si>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</si>
  <si>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</si>
  <si>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</si>
  <si>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</si>
  <si>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</si>
  <si>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</si>
  <si>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</si>
  <si>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</si>
  <si>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</si>
  <si>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</si>
  <si>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</si>
  <si>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</si>
  <si>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</si>
  <si>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</si>
  <si>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</si>
  <si>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</si>
  <si>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</si>
  <si>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</si>
  <si>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</si>
  <si>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</si>
  <si>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</si>
  <si>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</si>
  <si>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</si>
  <si>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</si>
  <si>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</si>
  <si>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</si>
  <si>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</si>
  <si>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</si>
  <si>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</si>
  <si>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</si>
  <si>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</si>
  <si>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</si>
  <si>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</si>
  <si>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</si>
  <si>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</si>
  <si>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</si>
  <si>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</si>
  <si>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</si>
  <si>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</si>
  <si>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</si>
  <si>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</si>
  <si>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</si>
  <si>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</si>
  <si>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</si>
  <si>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</si>
  <si>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</si>
  <si>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</si>
  <si>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</si>
  <si>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</si>
  <si>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</si>
  <si>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</si>
  <si>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</si>
  <si>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</si>
  <si>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</si>
  <si>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</si>
  <si>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</si>
  <si>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</si>
  <si>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</si>
  <si>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</si>
  <si>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</si>
  <si>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</si>
  <si>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</si>
  <si>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</si>
  <si>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</si>
  <si>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</si>
  <si>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</si>
  <si>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</si>
  <si>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</si>
  <si>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</si>
  <si>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</si>
  <si>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</si>
  <si>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</si>
  <si>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</si>
  <si>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</si>
  <si>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</si>
  <si>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</si>
  <si>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</si>
  <si>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</si>
  <si>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</si>
  <si>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</si>
  <si>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</si>
  <si>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</si>
  <si>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</si>
  <si>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</si>
  <si>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</si>
  <si>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</si>
  <si>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</si>
  <si>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</si>
  <si>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</si>
  <si>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</si>
  <si>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</si>
  <si>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</si>
  <si>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</si>
  <si>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</si>
  <si>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</si>
  <si>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</si>
  <si>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</si>
  <si>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</si>
  <si>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</si>
  <si>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</si>
  <si>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</si>
  <si>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</si>
  <si>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</si>
  <si>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</si>
  <si>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</si>
  <si>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</si>
  <si>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</si>
  <si>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</si>
  <si>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</si>
  <si>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</si>
  <si>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</si>
  <si>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</si>
  <si>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</si>
  <si>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</si>
  <si>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</si>
  <si>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</si>
  <si>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</si>
  <si>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</si>
  <si>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</si>
  <si>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</si>
  <si>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</si>
  <si>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</si>
  <si>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</si>
  <si>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</si>
  <si>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</si>
  <si>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</si>
  <si>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</si>
  <si>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</si>
  <si>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</si>
  <si>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</si>
  <si>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</si>
  <si>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</si>
  <si>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</si>
  <si>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</si>
  <si>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</si>
  <si>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</si>
  <si>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</si>
  <si>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</si>
  <si>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</si>
  <si>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</si>
  <si>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</si>
  <si>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</si>
  <si>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</si>
  <si>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</si>
  <si>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</si>
  <si>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</si>
  <si>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</si>
  <si>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</si>
  <si>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</si>
  <si>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</si>
  <si>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</si>
  <si>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</si>
  <si>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</si>
  <si>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</si>
  <si>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</si>
  <si>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</si>
  <si>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</si>
  <si>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</si>
  <si>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</si>
  <si>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</si>
  <si>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</si>
  <si>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</si>
  <si>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</si>
  <si>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</si>
  <si>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</si>
  <si>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</si>
  <si>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</si>
  <si>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</si>
  <si>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</si>
  <si>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</si>
  <si>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</si>
  <si>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</si>
  <si>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</si>
  <si>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</si>
  <si>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</si>
  <si>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</si>
  <si>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</si>
  <si>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</si>
  <si>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</si>
  <si>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</si>
  <si>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</si>
  <si>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</si>
  <si>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</si>
  <si>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</si>
  <si>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</si>
  <si>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</si>
  <si>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</si>
  <si>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</si>
  <si>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</si>
  <si>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</si>
  <si>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</si>
  <si>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</si>
  <si>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</si>
  <si>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</si>
  <si>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</si>
  <si>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</si>
  <si>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</si>
  <si>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</si>
  <si>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</si>
  <si>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</si>
  <si>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</si>
  <si>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</si>
  <si>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</si>
  <si>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</si>
  <si>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</si>
  <si>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</si>
  <si>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</si>
  <si>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</si>
  <si>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</si>
  <si>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</si>
  <si>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</si>
  <si>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</si>
  <si>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</si>
  <si>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</si>
  <si>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</si>
  <si>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</si>
  <si>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</si>
  <si>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</si>
  <si>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</si>
  <si>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</si>
  <si>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</si>
  <si>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</si>
  <si>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</si>
  <si>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</si>
  <si>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</si>
  <si>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</si>
  <si>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</si>
  <si>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</si>
  <si>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</si>
  <si>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</si>
  <si>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</si>
  <si>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</si>
  <si>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</si>
  <si>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</si>
  <si>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</si>
  <si>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</si>
  <si>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</si>
  <si>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</si>
  <si>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</si>
  <si>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</si>
  <si>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</si>
  <si>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</si>
  <si>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</si>
  <si>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</si>
  <si>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</si>
  <si>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</si>
  <si>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</si>
  <si>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</si>
  <si>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</si>
  <si>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</si>
  <si>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</si>
  <si>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</si>
  <si>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</si>
  <si>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</si>
  <si>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</si>
  <si>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</si>
  <si>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</si>
  <si>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</si>
  <si>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</si>
  <si>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</si>
  <si>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</si>
  <si>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</si>
  <si>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</si>
  <si>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</si>
  <si>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</si>
  <si>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</si>
  <si>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</si>
  <si>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</si>
  <si>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</si>
  <si>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</si>
  <si>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</si>
  <si>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</si>
  <si>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</si>
  <si>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</si>
  <si>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</si>
  <si>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</si>
  <si>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</si>
  <si>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</si>
  <si>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</si>
  <si>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</si>
  <si>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</si>
  <si>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</si>
  <si>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</si>
  <si>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</si>
  <si>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</si>
  <si>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</si>
  <si>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</si>
  <si>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</si>
  <si>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</si>
  <si>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</si>
  <si>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</si>
  <si>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</si>
  <si>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</si>
  <si>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</si>
  <si>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</si>
  <si>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</si>
  <si>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</si>
  <si>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</si>
  <si>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</si>
  <si>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</si>
  <si>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</si>
  <si>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</si>
  <si>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</si>
  <si>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</si>
  <si>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</si>
  <si>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</si>
  <si>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</si>
  <si>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</si>
  <si>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</si>
  <si>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</si>
  <si>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</si>
  <si>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</si>
  <si>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</si>
  <si>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</si>
  <si>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</si>
  <si>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</si>
  <si>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</si>
  <si>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</si>
  <si>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</si>
  <si>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</si>
  <si>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</si>
  <si>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</si>
  <si>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</si>
  <si>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</si>
  <si>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</si>
  <si>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</si>
  <si>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</si>
  <si>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</si>
  <si>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</si>
  <si>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</si>
  <si>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</si>
  <si>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</si>
  <si>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</si>
  <si>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</si>
  <si>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</si>
  <si>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</si>
  <si>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</si>
  <si>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</si>
  <si>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</si>
  <si>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</si>
  <si>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</si>
  <si>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</si>
  <si>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</si>
  <si>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</si>
  <si>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</si>
  <si>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</si>
  <si>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</si>
  <si>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</si>
  <si>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</si>
  <si>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</si>
  <si>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</si>
  <si>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</si>
  <si>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</si>
  <si>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</si>
  <si>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</si>
  <si>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</si>
  <si>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</si>
  <si>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</si>
  <si>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</si>
  <si>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</si>
  <si>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</si>
  <si>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</si>
  <si>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</si>
  <si>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</si>
  <si>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</si>
  <si>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</si>
  <si>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</si>
  <si>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</si>
  <si>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</si>
  <si>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</si>
  <si>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</si>
  <si>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</si>
  <si>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</si>
  <si>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</si>
  <si>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</si>
  <si>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</si>
  <si>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</si>
  <si>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</si>
  <si>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</si>
  <si>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</si>
  <si>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</si>
  <si>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</si>
  <si>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</si>
  <si>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</si>
  <si>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</si>
  <si>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</si>
  <si>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</si>
  <si>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</si>
  <si>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</si>
  <si>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</si>
  <si>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</si>
  <si>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</si>
  <si>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</si>
  <si>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</si>
  <si>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</si>
  <si>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</si>
  <si>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</si>
  <si>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</si>
  <si>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</si>
  <si>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</si>
  <si>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</si>
  <si>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</si>
  <si>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</si>
  <si>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</si>
  <si>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</si>
  <si>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</si>
  <si>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</si>
  <si>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</si>
  <si>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</si>
  <si>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</si>
  <si>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</si>
  <si>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</si>
  <si>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</si>
  <si>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</si>
  <si>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</si>
  <si>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</si>
  <si>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</si>
  <si>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</si>
  <si>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</si>
  <si>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</si>
  <si>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</si>
  <si>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</si>
  <si>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</si>
  <si>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</si>
  <si>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</si>
  <si>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</si>
  <si>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</si>
  <si>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</si>
  <si>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</si>
  <si>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</si>
  <si>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</si>
  <si>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</si>
  <si>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</si>
  <si>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</si>
  <si>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</si>
  <si>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</si>
  <si>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</si>
  <si>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</si>
  <si>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</si>
  <si>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</si>
  <si>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</si>
  <si>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</si>
  <si>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</si>
  <si>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</si>
  <si>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</si>
  <si>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</si>
  <si>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</si>
  <si>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</si>
  <si>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</si>
  <si>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</si>
  <si>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</si>
  <si>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</si>
  <si>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</si>
  <si>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</si>
  <si>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</si>
  <si>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</si>
  <si>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</si>
  <si>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</si>
  <si>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</si>
  <si>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</si>
  <si>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</si>
  <si>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</si>
  <si>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</si>
  <si>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</si>
  <si>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</si>
  <si>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</si>
  <si>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</si>
  <si>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</si>
  <si>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</si>
  <si>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</si>
  <si>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</si>
  <si>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</si>
  <si>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</si>
  <si>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</si>
  <si>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</si>
  <si>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</si>
  <si>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</si>
  <si>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</si>
  <si>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</si>
  <si>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</si>
  <si>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</si>
  <si>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</si>
  <si>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</si>
  <si>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</si>
  <si>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</si>
  <si>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</si>
  <si>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</si>
  <si>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</si>
  <si>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</si>
  <si>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</si>
  <si>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</si>
  <si>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</si>
  <si>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</si>
  <si>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</si>
  <si>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</si>
  <si>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</si>
  <si>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</si>
  <si>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</si>
  <si>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</si>
  <si>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</si>
  <si>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</si>
  <si>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</si>
  <si>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</si>
  <si>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</si>
  <si>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</si>
  <si>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</si>
  <si>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</si>
  <si>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</si>
  <si>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</si>
  <si>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</si>
  <si>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</si>
  <si>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</si>
  <si>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</si>
  <si>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</si>
  <si>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</si>
  <si>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</si>
  <si>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</si>
  <si>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</si>
  <si>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</si>
  <si>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</si>
  <si>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</si>
  <si>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</si>
  <si>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</si>
  <si>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</si>
  <si>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</si>
  <si>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</si>
  <si>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</si>
  <si>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</si>
  <si>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</si>
  <si>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</si>
  <si>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</si>
  <si>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</si>
  <si>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</si>
  <si>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</si>
  <si>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</si>
  <si>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</si>
  <si>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</si>
  <si>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</si>
  <si>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</si>
  <si>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</si>
  <si>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</si>
  <si>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</si>
  <si>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</si>
  <si>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</si>
  <si>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</si>
  <si>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</si>
  <si>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</si>
  <si>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</si>
  <si>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</si>
  <si>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</si>
  <si>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</si>
  <si>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</si>
  <si>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</si>
  <si>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</si>
  <si>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</si>
  <si>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</si>
  <si>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</si>
  <si>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</si>
  <si>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</si>
  <si>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</si>
  <si>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</si>
  <si>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</si>
  <si>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</si>
  <si>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</si>
  <si>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</si>
  <si>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</si>
  <si>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</si>
  <si>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</si>
  <si>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</si>
  <si>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</si>
  <si>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</si>
  <si>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</si>
  <si>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</si>
  <si>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</si>
  <si>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</si>
  <si>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</si>
  <si>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</si>
  <si>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</si>
  <si>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</si>
  <si>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</si>
  <si>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</si>
  <si>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</si>
  <si>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</si>
  <si>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</si>
  <si>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</si>
  <si>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</si>
  <si>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</si>
  <si>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</si>
  <si>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</si>
  <si>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</si>
  <si>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</si>
  <si>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</si>
  <si>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</si>
  <si>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</si>
  <si>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</si>
  <si>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</si>
  <si>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</si>
  <si>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</si>
  <si>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</si>
  <si>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</si>
  <si>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</si>
  <si>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</si>
  <si>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</si>
  <si>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</si>
  <si>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</si>
  <si>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</si>
  <si>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</si>
  <si>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</si>
  <si>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</si>
  <si>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</si>
  <si>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</si>
  <si>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</si>
  <si>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</si>
  <si>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</si>
  <si>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</si>
  <si>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</si>
  <si>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</si>
  <si>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</si>
  <si>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</si>
  <si>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</si>
  <si>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</si>
  <si>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</si>
  <si>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</si>
  <si>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</si>
  <si>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</si>
  <si>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</si>
  <si>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</si>
  <si>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</si>
  <si>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</si>
  <si>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</si>
  <si>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</si>
  <si>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</si>
  <si>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</si>
  <si>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</si>
  <si>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</si>
  <si>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</si>
  <si>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</si>
  <si>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</si>
  <si>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</si>
  <si>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</si>
  <si>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</si>
  <si>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</si>
  <si>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</si>
  <si>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</si>
  <si>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</si>
  <si>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</si>
  <si>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</si>
  <si>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</si>
  <si>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</si>
  <si>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</si>
  <si>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</si>
  <si>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</si>
  <si>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</si>
  <si>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</si>
  <si>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</si>
  <si>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</si>
  <si>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</si>
  <si>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</si>
  <si>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</si>
  <si>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</si>
  <si>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</si>
  <si>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</si>
  <si>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</si>
  <si>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</si>
  <si>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</si>
  <si>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</si>
  <si>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</si>
  <si>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</si>
  <si>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</si>
  <si>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</si>
  <si>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</si>
  <si>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</si>
  <si>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</si>
  <si>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</si>
  <si>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</si>
  <si>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</si>
  <si>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</si>
  <si>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</si>
  <si>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</si>
  <si>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</si>
  <si>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</si>
  <si>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</si>
  <si>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</si>
  <si>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</si>
  <si>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</si>
  <si>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</si>
  <si>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</si>
  <si>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</si>
  <si>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</si>
  <si>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</si>
  <si>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</si>
  <si>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</si>
  <si>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</si>
  <si>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</si>
  <si>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</si>
  <si>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</si>
  <si>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</si>
  <si>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</si>
  <si>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</si>
  <si>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</si>
  <si>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</si>
  <si>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</si>
  <si>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</si>
  <si>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</si>
  <si>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</si>
  <si>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</si>
  <si>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</si>
  <si>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</si>
  <si>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</si>
  <si>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</si>
  <si>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</si>
  <si>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</si>
  <si>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</si>
  <si>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</si>
  <si>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</si>
  <si>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</si>
  <si>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</si>
  <si>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</si>
  <si>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</si>
  <si>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</si>
  <si>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</si>
  <si>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</si>
  <si>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</si>
  <si>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</si>
  <si>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</si>
  <si>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</si>
  <si>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</si>
  <si>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</si>
  <si>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</si>
  <si>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</si>
  <si>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</si>
  <si>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</si>
  <si>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</si>
  <si>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</si>
  <si>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</si>
  <si>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</si>
  <si>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</si>
  <si>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</si>
  <si>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</si>
  <si>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</si>
  <si>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</si>
  <si>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</si>
  <si>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</si>
  <si>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</si>
  <si>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</si>
  <si>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</si>
  <si>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</si>
  <si>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</si>
  <si>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</si>
  <si>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</si>
  <si>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</si>
  <si>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</si>
  <si>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</si>
  <si>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</si>
  <si>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</si>
  <si>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</si>
  <si>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</si>
  <si>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</si>
  <si>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</si>
  <si>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</si>
  <si>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</si>
  <si>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</si>
  <si>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</si>
  <si>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</si>
  <si>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</si>
  <si>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</si>
  <si>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</si>
  <si>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</si>
  <si>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</si>
  <si>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</si>
  <si>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</si>
  <si>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</si>
  <si>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</si>
  <si>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</si>
  <si>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</si>
  <si>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</si>
  <si>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</si>
  <si>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</si>
  <si>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</si>
  <si>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</si>
  <si>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</si>
  <si>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</si>
  <si>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</si>
  <si>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</si>
  <si>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</si>
  <si>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</si>
  <si>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</si>
  <si>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</si>
  <si>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</si>
  <si>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</si>
  <si>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</si>
  <si>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</si>
  <si>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</si>
  <si>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</si>
  <si>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</si>
  <si>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</si>
  <si>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</si>
  <si>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</si>
  <si>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</si>
  <si>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</si>
  <si>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</si>
  <si>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</si>
  <si>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</si>
  <si>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</si>
  <si>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</si>
  <si>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</si>
  <si>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</si>
  <si>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</si>
  <si>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</si>
  <si>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</si>
  <si>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</si>
  <si>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</si>
  <si>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</si>
  <si>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</si>
  <si>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</si>
  <si>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</si>
  <si>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</si>
  <si>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</si>
  <si>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</si>
  <si>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</si>
  <si>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</si>
  <si>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</si>
  <si>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</si>
  <si>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</si>
  <si>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</si>
  <si>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</si>
  <si>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</si>
  <si>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</si>
  <si>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</si>
  <si>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</si>
  <si>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</si>
  <si>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</si>
  <si>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</si>
  <si>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</si>
  <si>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</si>
  <si>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</si>
  <si>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</si>
  <si>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</si>
  <si>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</si>
  <si>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</si>
  <si>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</si>
  <si>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</si>
  <si>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</si>
  <si>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</si>
  <si>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</si>
  <si>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</si>
  <si>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</si>
  <si>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</si>
  <si>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</si>
  <si>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</si>
  <si>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</si>
  <si>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</si>
  <si>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</si>
  <si>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</si>
  <si>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</si>
  <si>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</si>
  <si>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</si>
  <si>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</si>
  <si>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</si>
  <si>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</si>
  <si>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</si>
  <si>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</si>
  <si>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</si>
  <si>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</si>
  <si>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</si>
  <si>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</si>
  <si>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</si>
  <si>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</si>
  <si>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</si>
  <si>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</si>
  <si>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</si>
  <si>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</si>
  <si>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</si>
  <si>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</si>
  <si>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</si>
  <si>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</si>
  <si>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</si>
  <si>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</si>
  <si>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</si>
  <si>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</si>
  <si>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</si>
  <si>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</si>
  <si>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</si>
  <si>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</si>
  <si>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</si>
  <si>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</si>
  <si>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</si>
  <si>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</si>
  <si>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</si>
  <si>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</si>
  <si>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</si>
  <si>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</si>
  <si>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</si>
  <si>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</si>
  <si>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</si>
  <si>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</si>
  <si>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</si>
  <si>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</si>
  <si>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</si>
  <si>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</si>
  <si>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</si>
  <si>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</si>
  <si>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</si>
  <si>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</si>
  <si>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</si>
  <si>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</si>
  <si>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</si>
  <si>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</si>
  <si>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</si>
  <si>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</si>
  <si>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</si>
  <si>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</si>
  <si>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</si>
  <si>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</si>
  <si>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</si>
  <si>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</si>
  <si>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</si>
  <si>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</si>
  <si>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</si>
  <si>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</si>
  <si>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</si>
  <si>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</si>
  <si>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</si>
  <si>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</si>
  <si>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</si>
  <si>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</si>
  <si>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</si>
  <si>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</si>
  <si>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</si>
  <si>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</si>
  <si>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</si>
  <si>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</si>
  <si>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</si>
  <si>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</si>
  <si>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</si>
  <si>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</si>
  <si>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</si>
  <si>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</si>
  <si>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</si>
  <si>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</si>
  <si>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</si>
  <si>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</si>
  <si>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</si>
  <si>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</si>
  <si>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</si>
  <si>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</si>
  <si>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</si>
  <si>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</si>
  <si>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</si>
  <si>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</si>
  <si>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</si>
  <si>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</si>
  <si>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</si>
  <si>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</si>
  <si>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</si>
  <si>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</si>
  <si>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</si>
  <si>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</si>
  <si>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</si>
  <si>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</si>
  <si>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</si>
  <si>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</si>
  <si>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</si>
  <si>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</si>
  <si>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</si>
  <si>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</si>
  <si>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</si>
  <si>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</si>
  <si>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</si>
  <si>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</si>
  <si>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</si>
  <si>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</si>
  <si>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</si>
  <si>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</si>
  <si>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</si>
  <si>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</si>
  <si>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</si>
  <si>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</si>
  <si>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</si>
  <si>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</si>
  <si>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</si>
  <si>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</si>
  <si>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</si>
  <si>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</si>
  <si>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</si>
  <si>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</si>
  <si>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</si>
  <si>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</si>
  <si>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</si>
  <si>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</si>
  <si>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</si>
  <si>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</si>
  <si>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</si>
  <si>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</si>
  <si>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</si>
  <si>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</si>
  <si>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</si>
  <si>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</si>
  <si>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</si>
  <si>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</si>
  <si>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</si>
  <si>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</si>
  <si>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</si>
  <si>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</si>
  <si>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</si>
  <si>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</si>
  <si>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</si>
  <si>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</si>
  <si>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</si>
  <si>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</si>
  <si>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</si>
  <si>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</si>
  <si>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</si>
  <si>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</si>
  <si>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</si>
  <si>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</si>
  <si>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</si>
  <si>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</si>
  <si>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</si>
  <si>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</si>
  <si>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</si>
  <si>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</si>
  <si>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</si>
  <si>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</si>
  <si>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</si>
  <si>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</si>
  <si>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</si>
  <si>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</si>
  <si>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</si>
  <si>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</si>
  <si>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</si>
  <si>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</si>
  <si>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</si>
  <si>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</si>
  <si>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</si>
  <si>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</si>
  <si>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</si>
  <si>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</si>
  <si>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</si>
  <si>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</si>
  <si>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</si>
  <si>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</si>
  <si>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</si>
  <si>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</si>
  <si>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</si>
  <si>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</si>
  <si>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</si>
  <si>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</si>
  <si>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</si>
  <si>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</si>
  <si>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</si>
  <si>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</si>
  <si>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</si>
  <si>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</si>
  <si>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</si>
  <si>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</si>
  <si>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</si>
  <si>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</si>
  <si>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</si>
  <si>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</si>
  <si>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</si>
  <si>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</si>
  <si>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</si>
  <si>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</si>
  <si>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</si>
  <si>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</si>
  <si>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</si>
  <si>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</si>
  <si>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</si>
  <si>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</si>
  <si>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</si>
  <si>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</si>
  <si>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</si>
  <si>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</si>
  <si>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</si>
  <si>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</si>
  <si>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</si>
  <si>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</si>
  <si>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</si>
  <si>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</si>
  <si>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</si>
  <si>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</si>
  <si>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</si>
  <si>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</si>
  <si>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</si>
  <si>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</si>
  <si>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</si>
  <si>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</si>
  <si>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</si>
  <si>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</si>
  <si>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</si>
  <si>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</si>
  <si>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</si>
  <si>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</si>
  <si>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</si>
  <si>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</si>
  <si>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</si>
  <si>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</si>
  <si>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</si>
  <si>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</si>
  <si>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</si>
  <si>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</si>
  <si>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</si>
  <si>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</si>
  <si>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</si>
  <si>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</si>
  <si>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</si>
  <si>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</si>
  <si>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</si>
  <si>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</si>
  <si>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</si>
  <si>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</si>
  <si>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</si>
  <si>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</si>
  <si>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</si>
  <si>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</si>
  <si>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</si>
  <si>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</si>
  <si>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</si>
  <si>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</si>
  <si>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</si>
  <si>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</si>
  <si>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</si>
  <si>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</si>
  <si>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</si>
  <si>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</si>
  <si>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</si>
  <si>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</si>
  <si>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</si>
  <si>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</si>
  <si>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</si>
  <si>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</si>
  <si>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</si>
  <si>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</si>
  <si>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</si>
  <si>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</si>
  <si>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</si>
  <si>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</si>
  <si>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</si>
  <si>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</si>
  <si>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</si>
  <si>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</si>
  <si>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</si>
  <si>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</si>
  <si>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</si>
  <si>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</si>
  <si>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</si>
  <si>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</si>
  <si>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</si>
  <si>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</si>
  <si>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</si>
  <si>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</si>
  <si>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</si>
  <si>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</si>
  <si>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</si>
  <si>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</si>
  <si>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</si>
  <si>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</si>
  <si>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</si>
  <si>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</si>
  <si>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</si>
  <si>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</si>
  <si>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</si>
  <si>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</si>
  <si>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</si>
  <si>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</si>
  <si>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</si>
  <si>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</si>
  <si>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</si>
  <si>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</si>
  <si>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</si>
  <si>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</si>
  <si>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</si>
  <si>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</si>
  <si>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</si>
  <si>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</si>
  <si>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</si>
  <si>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</si>
  <si>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</si>
  <si>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</si>
  <si>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</si>
  <si>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</si>
  <si>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</si>
  <si>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</si>
  <si>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</si>
  <si>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</si>
  <si>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</si>
  <si>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</si>
  <si>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</si>
  <si>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</si>
  <si>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</si>
  <si>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</si>
  <si>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</si>
  <si>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</si>
  <si>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</si>
  <si>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</si>
  <si>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</si>
  <si>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</si>
  <si>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</si>
  <si>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</si>
  <si>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</si>
  <si>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</si>
  <si>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</si>
  <si>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</si>
  <si>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</si>
  <si>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</si>
  <si>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</si>
  <si>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</si>
  <si>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</si>
  <si>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</si>
  <si>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</si>
  <si>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</si>
  <si>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</si>
  <si>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</si>
  <si>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</si>
  <si>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</si>
  <si>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</si>
  <si>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</si>
  <si>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</si>
  <si>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</si>
  <si>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</si>
  <si>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</si>
  <si>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</si>
  <si>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</si>
  <si>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</si>
  <si>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</si>
  <si>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</si>
  <si>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</si>
  <si>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</si>
  <si>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</si>
  <si>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</si>
  <si>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</si>
  <si>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</si>
  <si>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</si>
  <si>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</si>
  <si>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</si>
  <si>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</si>
  <si>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</si>
  <si>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</si>
  <si>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</si>
  <si>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</si>
  <si>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</si>
  <si>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</si>
  <si>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</si>
  <si>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</si>
  <si>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</si>
  <si>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</si>
  <si>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</si>
  <si>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</si>
  <si>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</si>
  <si>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</si>
  <si>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</si>
  <si>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</si>
  <si>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</si>
  <si>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</si>
  <si>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</si>
  <si>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</si>
  <si>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</si>
  <si>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</si>
  <si>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</si>
  <si>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</si>
  <si>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</si>
  <si>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</si>
  <si>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</si>
  <si>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</si>
  <si>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</si>
  <si>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</si>
  <si>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</si>
  <si>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</si>
  <si>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</si>
  <si>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</si>
  <si>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</si>
  <si>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</si>
  <si>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</si>
  <si>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</si>
  <si>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</si>
  <si>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</si>
  <si>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</si>
  <si>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</si>
  <si>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</si>
  <si>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</si>
  <si>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</si>
  <si>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</si>
  <si>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</si>
  <si>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</si>
  <si>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</si>
  <si>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</si>
  <si>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</si>
  <si>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</si>
  <si>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</si>
  <si>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</si>
  <si>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</si>
  <si>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</si>
  <si>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</si>
  <si>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</si>
  <si>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</si>
  <si>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</si>
  <si>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</si>
  <si>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</si>
  <si>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</si>
  <si>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</si>
  <si>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</si>
  <si>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</si>
  <si>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</si>
  <si>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</si>
  <si>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</si>
  <si>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</si>
  <si>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</si>
  <si>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</si>
  <si>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</si>
  <si>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</si>
  <si>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</si>
  <si>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</si>
  <si>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</si>
  <si>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</si>
  <si>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</si>
  <si>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</si>
  <si>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</si>
  <si>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</si>
  <si>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</si>
  <si>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</si>
  <si>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</si>
  <si>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</si>
  <si>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</si>
  <si>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</si>
  <si>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</si>
  <si>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</si>
  <si>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</si>
  <si>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</si>
  <si>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</si>
  <si>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</si>
  <si>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</si>
  <si>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</si>
  <si>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</si>
  <si>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</si>
  <si>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</si>
  <si>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</si>
  <si>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</si>
  <si>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</si>
  <si>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</si>
  <si>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</si>
  <si>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</si>
  <si>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</si>
  <si>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</si>
  <si>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</si>
  <si>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</si>
  <si>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</si>
  <si>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</si>
  <si>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</si>
  <si>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</si>
  <si>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</si>
  <si>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</si>
  <si>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</si>
  <si>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</si>
  <si>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</si>
  <si>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</si>
  <si>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</si>
  <si>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</si>
  <si>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</si>
  <si>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</si>
  <si>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</si>
  <si>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</si>
  <si>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</si>
  <si>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</si>
  <si>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</si>
  <si>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</si>
  <si>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</si>
  <si>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</si>
  <si>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</si>
  <si>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</si>
  <si>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</si>
  <si>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</si>
  <si>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</si>
  <si>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</si>
  <si>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</si>
  <si>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</si>
  <si>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</si>
  <si>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</si>
  <si>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</si>
  <si>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</si>
  <si>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</si>
  <si>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</si>
  <si>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</si>
  <si>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</si>
  <si>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</si>
  <si>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</si>
  <si>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</si>
  <si>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</si>
  <si>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</si>
  <si>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</si>
  <si>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</si>
  <si>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</si>
  <si>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</si>
  <si>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</si>
  <si>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</si>
  <si>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</si>
  <si>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</si>
  <si>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</si>
  <si>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</si>
  <si>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</si>
  <si>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</si>
  <si>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</si>
  <si>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</si>
  <si>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</si>
  <si>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</si>
  <si>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</si>
  <si>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</si>
  <si>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</si>
  <si>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</si>
  <si>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</si>
  <si>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</si>
  <si>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</si>
  <si>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</si>
  <si>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</si>
  <si>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</si>
  <si>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</si>
  <si>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</si>
  <si>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</si>
  <si>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</si>
  <si>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</si>
  <si>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</si>
  <si>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</si>
  <si>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</si>
  <si>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</si>
  <si>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</si>
  <si>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</si>
  <si>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</si>
  <si>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</si>
  <si>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</si>
  <si>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</si>
  <si>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</si>
  <si>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</si>
  <si>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</si>
  <si>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</si>
  <si>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</si>
  <si>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</si>
  <si>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</si>
  <si>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</si>
  <si>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</si>
  <si>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</si>
  <si>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</si>
  <si>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</si>
  <si>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</si>
  <si>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</si>
  <si>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</si>
  <si>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</si>
  <si>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</si>
  <si>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</si>
  <si>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</si>
  <si>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</si>
  <si>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</si>
  <si>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</si>
  <si>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</si>
  <si>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</si>
  <si>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</si>
  <si>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</si>
  <si>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</si>
  <si>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</si>
  <si>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</si>
  <si>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</si>
  <si>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</si>
  <si>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</si>
  <si>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</si>
  <si>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</si>
  <si>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</si>
  <si>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</si>
  <si>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</si>
  <si>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</si>
  <si>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</si>
  <si>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</si>
  <si>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</si>
  <si>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</si>
  <si>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</si>
  <si>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</si>
  <si>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</si>
  <si>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</si>
  <si>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</si>
  <si>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</si>
  <si>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</si>
  <si>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</si>
  <si>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</si>
  <si>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</si>
  <si>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</si>
  <si>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</si>
  <si>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</si>
  <si>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</si>
  <si>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</si>
  <si>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</si>
  <si>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</si>
  <si>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</si>
  <si>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</si>
  <si>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</si>
  <si>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</si>
  <si>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</si>
  <si>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</si>
  <si>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</si>
  <si>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</si>
  <si>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</si>
  <si>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</si>
  <si>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</si>
  <si>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</si>
  <si>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</si>
  <si>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</si>
  <si>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</si>
  <si>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</si>
  <si>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</si>
  <si>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</si>
  <si>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</si>
  <si>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</si>
  <si>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</si>
  <si>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</si>
  <si>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</si>
  <si>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</si>
  <si>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</si>
  <si>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</si>
  <si>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</si>
  <si>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</si>
  <si>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</si>
  <si>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</si>
  <si>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</si>
  <si>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</si>
  <si>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</si>
  <si>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</si>
  <si>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</si>
  <si>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</si>
  <si>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</si>
  <si>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</si>
  <si>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</si>
  <si>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</si>
  <si>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</si>
  <si>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</si>
  <si>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</si>
  <si>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</si>
  <si>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</si>
  <si>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</si>
  <si>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</si>
  <si>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</si>
  <si>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</si>
  <si>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</si>
  <si>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</si>
  <si>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</si>
  <si>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</si>
  <si>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</si>
  <si>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</si>
  <si>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</si>
  <si>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</si>
  <si>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</si>
  <si>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</si>
  <si>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</si>
  <si>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</si>
  <si>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</si>
  <si>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</si>
  <si>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</si>
  <si>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</si>
  <si>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</si>
  <si>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</si>
  <si>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</si>
  <si>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</si>
  <si>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</si>
  <si>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</si>
  <si>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</si>
  <si>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</si>
  <si>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</si>
  <si>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</si>
  <si>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</si>
  <si>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</si>
  <si>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</si>
  <si>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</si>
  <si>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</si>
  <si>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</si>
  <si>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</si>
  <si>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</si>
  <si>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</si>
  <si>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</si>
  <si>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</si>
  <si>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</si>
  <si>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</si>
  <si>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</si>
  <si>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</si>
  <si>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</si>
  <si>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</si>
  <si>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</si>
  <si>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</si>
  <si>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</si>
  <si>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</si>
  <si>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</si>
  <si>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</si>
  <si>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</si>
  <si>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</si>
  <si>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</si>
  <si>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</si>
  <si>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</si>
  <si>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</si>
  <si>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</si>
  <si>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</si>
  <si>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</si>
  <si>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</si>
  <si>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</si>
  <si>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</si>
  <si>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</si>
  <si>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</si>
  <si>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</si>
  <si>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</si>
  <si>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</si>
  <si>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</si>
  <si>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</si>
  <si>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</si>
  <si>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</si>
  <si>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</si>
  <si>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</si>
  <si>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</si>
  <si>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</si>
  <si>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</si>
  <si>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</si>
  <si>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</si>
  <si>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</si>
  <si>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</si>
  <si>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</si>
  <si>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</si>
  <si>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</si>
  <si>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</si>
  <si>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</si>
  <si>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</si>
  <si>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</si>
  <si>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</si>
  <si>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</si>
  <si>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</si>
  <si>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</si>
  <si>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</si>
  <si>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</si>
  <si>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</si>
  <si>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</si>
  <si>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</si>
  <si>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</si>
  <si>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</si>
  <si>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</si>
  <si>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</si>
  <si>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</si>
  <si>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</si>
  <si>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</si>
  <si>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</si>
  <si>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</si>
  <si>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</si>
  <si>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</si>
  <si>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</si>
  <si>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</si>
  <si>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</si>
  <si>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</si>
  <si>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</si>
  <si>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</si>
  <si>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</si>
  <si>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</si>
  <si>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</si>
  <si>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</si>
  <si>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</si>
  <si>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</si>
  <si>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</si>
  <si>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</si>
  <si>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</si>
  <si>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</si>
  <si>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</si>
  <si>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</si>
  <si>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</si>
  <si>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</si>
  <si>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</si>
  <si>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</si>
  <si>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</si>
  <si>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</si>
  <si>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</si>
  <si>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</si>
  <si>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</si>
  <si>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</si>
  <si>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</si>
  <si>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</si>
  <si>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</si>
  <si>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</si>
  <si>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</si>
  <si>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</si>
  <si>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</si>
  <si>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</si>
  <si>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</si>
  <si>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</si>
  <si>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</si>
  <si>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</si>
  <si>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</si>
  <si>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</si>
  <si>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</si>
  <si>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</si>
  <si>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</si>
  <si>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</si>
  <si>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</si>
  <si>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</si>
  <si>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</si>
  <si>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</si>
  <si>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</si>
  <si>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</si>
  <si>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</si>
  <si>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</si>
  <si>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</si>
  <si>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</si>
  <si>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</si>
  <si>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</si>
  <si>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</si>
  <si>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</si>
  <si>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</si>
  <si>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</si>
  <si>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</si>
  <si>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</si>
  <si>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</si>
  <si>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</si>
  <si>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</si>
  <si>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</si>
  <si>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</si>
  <si>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</si>
  <si>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</si>
  <si>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</si>
  <si>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</si>
  <si>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</si>
  <si>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</si>
  <si>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</si>
  <si>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</si>
  <si>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</si>
  <si>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</si>
  <si>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</si>
  <si>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</si>
  <si>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</si>
  <si>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</si>
  <si>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</si>
  <si>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</si>
  <si>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</si>
  <si>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</si>
  <si>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</si>
  <si>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</si>
  <si>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</si>
  <si>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</si>
  <si>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</si>
  <si>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</si>
  <si>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</si>
  <si>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</si>
  <si>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</si>
  <si>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</si>
  <si>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</si>
  <si>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</si>
  <si>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</si>
  <si>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</si>
  <si>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</si>
  <si>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</si>
  <si>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</si>
  <si>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</si>
  <si>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</si>
  <si>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</si>
  <si>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</si>
  <si>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</si>
  <si>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</si>
  <si>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</si>
  <si>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</si>
  <si>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</si>
  <si>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</si>
  <si>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</si>
  <si>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</si>
  <si>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</si>
  <si>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</si>
  <si>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</si>
  <si>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</si>
  <si>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</si>
  <si>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</si>
  <si>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</si>
  <si>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</si>
  <si>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</si>
  <si>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</si>
  <si>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</si>
  <si>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</si>
  <si>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</si>
  <si>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</si>
  <si>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</si>
  <si>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</si>
  <si>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</si>
  <si>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</si>
  <si>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</si>
  <si>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</si>
  <si>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</si>
  <si>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</si>
  <si>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</si>
  <si>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</si>
  <si>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</si>
  <si>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</si>
  <si>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</si>
  <si>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</si>
  <si>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</si>
  <si>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</si>
  <si>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</si>
  <si>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</si>
  <si>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</si>
  <si>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</si>
  <si>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</si>
  <si>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</si>
  <si>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</si>
  <si>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</si>
  <si>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</si>
  <si>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</si>
  <si>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</si>
  <si>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</si>
  <si>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</si>
  <si>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</si>
  <si>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</si>
  <si>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</si>
  <si>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</si>
  <si>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</si>
  <si>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</si>
  <si>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</si>
  <si>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</si>
  <si>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</si>
  <si>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</si>
  <si>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</si>
  <si>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</si>
  <si>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</si>
  <si>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</si>
  <si>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</si>
  <si>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</si>
  <si>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</si>
  <si>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</si>
  <si>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</si>
  <si>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</si>
  <si>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</si>
  <si>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</si>
  <si>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</si>
  <si>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</si>
  <si>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</si>
  <si>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</si>
  <si>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</si>
  <si>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</si>
  <si>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</si>
  <si>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</si>
  <si>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</si>
  <si>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</si>
  <si>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</si>
  <si>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</si>
  <si>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</si>
  <si>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</si>
  <si>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</si>
  <si>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</si>
  <si>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</si>
  <si>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</si>
  <si>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</si>
  <si>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</si>
  <si>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</si>
  <si>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</si>
  <si>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</si>
  <si>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</si>
  <si>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</si>
  <si>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</si>
  <si>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</si>
  <si>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</si>
  <si>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</si>
  <si>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</si>
  <si>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</si>
  <si>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</si>
  <si>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</si>
  <si>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</si>
  <si>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</si>
  <si>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</si>
  <si>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</si>
  <si>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</si>
  <si>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</si>
  <si>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</si>
  <si>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</si>
  <si>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</si>
  <si>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</si>
  <si>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</si>
  <si>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</si>
  <si>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</si>
  <si>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</si>
  <si>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</si>
  <si>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</si>
  <si>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</si>
  <si>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</si>
  <si>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</si>
  <si>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</si>
  <si>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</si>
  <si>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</si>
  <si>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</si>
  <si>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</si>
  <si>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</si>
  <si>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</si>
  <si>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</si>
  <si>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</si>
  <si>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</si>
  <si>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</si>
  <si>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</si>
  <si>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</si>
  <si>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</si>
  <si>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</si>
  <si>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</si>
  <si>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</si>
  <si>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</si>
  <si>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</si>
  <si>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</si>
  <si>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</si>
  <si>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</si>
  <si>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</si>
  <si>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</si>
  <si>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</si>
  <si>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</si>
  <si>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</si>
  <si>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</si>
  <si>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</si>
  <si>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</si>
  <si>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</si>
  <si>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</si>
  <si>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</si>
  <si>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</si>
  <si>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</si>
  <si>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</si>
  <si>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</si>
  <si>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</si>
  <si>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</si>
  <si>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</si>
  <si>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</si>
  <si>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</si>
  <si>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</si>
  <si>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</si>
  <si>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</si>
  <si>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</si>
  <si>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</si>
  <si>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</si>
  <si>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</si>
  <si>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</si>
  <si>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</si>
  <si>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</si>
  <si>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</si>
  <si>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</si>
  <si>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</si>
  <si>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</si>
  <si>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</si>
  <si>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</si>
  <si>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</si>
  <si>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</si>
  <si>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</si>
  <si>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</si>
  <si>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</si>
  <si>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</si>
  <si>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</si>
  <si>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</si>
  <si>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</si>
  <si>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</si>
  <si>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</si>
  <si>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</si>
  <si>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</si>
  <si>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</si>
  <si>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</si>
  <si>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</si>
  <si>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</si>
  <si>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</si>
  <si>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</si>
  <si>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</si>
  <si>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</si>
  <si>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</si>
  <si>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</si>
  <si>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</si>
  <si>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</si>
  <si>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</si>
  <si>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</si>
  <si>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</si>
  <si>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</si>
  <si>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</si>
  <si>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</si>
  <si>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</si>
  <si>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</si>
  <si>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</si>
  <si>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</si>
  <si>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</si>
  <si>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</si>
  <si>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</si>
  <si>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</si>
  <si>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</si>
  <si>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</si>
  <si>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</si>
  <si>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</si>
  <si>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</si>
  <si>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</si>
  <si>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</si>
  <si>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</si>
  <si>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</si>
  <si>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</si>
  <si>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</si>
  <si>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</si>
  <si>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</si>
  <si>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</si>
  <si>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</si>
  <si>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</si>
  <si>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</si>
  <si>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</si>
  <si>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</si>
  <si>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</si>
  <si>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</si>
  <si>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</si>
  <si>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</si>
  <si>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</si>
  <si>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</si>
  <si>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</si>
  <si>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</si>
  <si>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</si>
  <si>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</si>
  <si>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</si>
  <si>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</si>
  <si>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</si>
  <si>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</si>
  <si>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</si>
  <si>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</si>
  <si>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</si>
  <si>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</si>
  <si>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</si>
  <si>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</si>
  <si>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</si>
  <si>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</si>
  <si>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</si>
  <si>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</si>
  <si>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</si>
  <si>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</si>
  <si>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</si>
  <si>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</si>
  <si>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</si>
  <si>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</si>
  <si>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</si>
  <si>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</si>
  <si>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</si>
  <si>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</si>
  <si>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</si>
  <si>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</si>
  <si>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</si>
  <si>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</si>
  <si>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</si>
  <si>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</si>
  <si>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</si>
  <si>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</si>
  <si>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</si>
  <si>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</si>
  <si>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</si>
  <si>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</si>
  <si>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</si>
  <si>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</si>
  <si>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</si>
  <si>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</si>
  <si>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</si>
  <si>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</si>
  <si>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</si>
  <si>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</si>
  <si>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</si>
  <si>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</si>
  <si>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</si>
  <si>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</si>
  <si>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</si>
  <si>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</si>
  <si>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</si>
  <si>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</si>
  <si>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</si>
  <si>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</si>
  <si>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</si>
  <si>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</si>
  <si>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</si>
  <si>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</si>
  <si>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</si>
  <si>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</si>
  <si>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</si>
  <si>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</si>
  <si>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</si>
  <si>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</si>
  <si>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</si>
  <si>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</si>
  <si>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</si>
  <si>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</si>
  <si>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</si>
  <si>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</si>
  <si>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</si>
  <si>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</si>
  <si>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</si>
  <si>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</si>
  <si>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</si>
  <si>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</si>
  <si>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</si>
  <si>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</si>
  <si>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</si>
  <si>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</si>
  <si>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</si>
  <si>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</si>
  <si>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</si>
  <si>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</si>
  <si>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</si>
  <si>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</si>
  <si>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</si>
  <si>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</si>
  <si>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</si>
  <si>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</si>
  <si>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</si>
  <si>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</si>
  <si>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</si>
  <si>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</si>
  <si>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</si>
  <si>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</si>
  <si>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</si>
  <si>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</si>
  <si>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</si>
  <si>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</si>
  <si>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</si>
  <si>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</si>
  <si>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</si>
  <si>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</si>
  <si>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</si>
  <si>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</si>
  <si>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</si>
  <si>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</si>
  <si>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</si>
  <si>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</si>
  <si>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</si>
  <si>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</si>
  <si>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</si>
  <si>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</si>
  <si>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</si>
  <si>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</si>
  <si>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</si>
  <si>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</si>
  <si>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</si>
  <si>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</si>
  <si>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</si>
  <si>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</si>
  <si>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</si>
  <si>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</si>
  <si>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</si>
  <si>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</si>
  <si>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</si>
  <si>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</si>
  <si>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</si>
  <si>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</si>
  <si>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</si>
  <si>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</si>
  <si>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</si>
  <si>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</si>
  <si>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</si>
  <si>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</si>
  <si>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</si>
  <si>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</si>
  <si>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</si>
  <si>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</si>
  <si>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</si>
  <si>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</si>
  <si>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</si>
  <si>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</si>
  <si>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</si>
  <si>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</si>
  <si>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</si>
  <si>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</si>
  <si>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</si>
  <si>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</si>
  <si>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</si>
  <si>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</si>
  <si>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</si>
  <si>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</si>
  <si>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</si>
  <si>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</si>
  <si>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</si>
  <si>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</si>
  <si>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</si>
  <si>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</si>
  <si>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</si>
  <si>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</si>
  <si>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</si>
  <si>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</si>
  <si>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</si>
  <si>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</si>
  <si>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</si>
  <si>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</si>
  <si>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</si>
  <si>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</si>
  <si>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</si>
  <si>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</si>
  <si>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</si>
  <si>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</si>
  <si>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</si>
  <si>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</si>
  <si>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</si>
  <si>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</si>
  <si>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</si>
  <si>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</si>
  <si>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</si>
  <si>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</si>
  <si>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</si>
  <si>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</si>
  <si>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</si>
  <si>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</si>
  <si>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</si>
  <si>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</si>
  <si>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</si>
  <si>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</si>
  <si>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</si>
  <si>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</si>
  <si>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</si>
  <si>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</si>
  <si>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</si>
  <si>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</si>
  <si>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</si>
  <si>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</si>
  <si>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</si>
  <si>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</si>
  <si>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</si>
  <si>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</si>
  <si>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</si>
  <si>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</si>
  <si>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</si>
  <si>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</si>
  <si>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</si>
  <si>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</si>
  <si>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</si>
  <si>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</si>
  <si>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</si>
  <si>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</si>
  <si>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</si>
  <si>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</si>
  <si>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</si>
  <si>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</si>
  <si>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</si>
  <si>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</si>
  <si>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</si>
  <si>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</si>
  <si>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</si>
  <si>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</si>
  <si>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</si>
  <si>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</si>
  <si>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</si>
  <si>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</si>
  <si>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</si>
  <si>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</si>
  <si>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</si>
  <si>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</si>
  <si>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</si>
  <si>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</si>
  <si>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</si>
  <si>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</si>
  <si>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</si>
  <si>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</si>
  <si>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</si>
  <si>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</si>
  <si>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</si>
  <si>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</si>
  <si>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</si>
  <si>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</si>
  <si>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</si>
  <si>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</si>
  <si>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</si>
  <si>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</si>
  <si>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</si>
  <si>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</si>
  <si>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</si>
  <si>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</si>
  <si>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</si>
  <si>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</si>
  <si>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</si>
  <si>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</si>
  <si>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</si>
  <si>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</si>
  <si>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</si>
  <si>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</si>
  <si>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</si>
  <si>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</si>
  <si>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</si>
  <si>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</si>
  <si>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</si>
  <si>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</si>
  <si>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</si>
  <si>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</si>
  <si>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</si>
  <si>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</si>
  <si>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</si>
  <si>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</si>
  <si>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</si>
  <si>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</si>
  <si>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</si>
  <si>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</si>
  <si>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</si>
  <si>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</si>
  <si>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</si>
  <si>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</si>
  <si>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</si>
  <si>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</si>
  <si>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</si>
  <si>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</si>
  <si>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</si>
  <si>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</si>
  <si>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</si>
  <si>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</si>
  <si>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</si>
  <si>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</si>
  <si>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</si>
  <si>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</si>
  <si>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</si>
  <si>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</si>
  <si>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</si>
  <si>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</si>
  <si>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</si>
  <si>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</si>
  <si>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</si>
  <si>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</si>
  <si>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</si>
  <si>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</si>
  <si>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</si>
  <si>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</si>
  <si>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</si>
  <si>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</si>
  <si>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</si>
  <si>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</si>
  <si>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</si>
  <si>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</si>
  <si>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</si>
  <si>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</si>
  <si>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</si>
  <si>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</si>
  <si>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</si>
  <si>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</si>
  <si>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</si>
  <si>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</si>
  <si>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</si>
  <si>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</si>
  <si>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</si>
  <si>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</si>
  <si>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</si>
  <si>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</si>
  <si>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</si>
  <si>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</si>
  <si>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</si>
  <si>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</si>
  <si>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</si>
  <si>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</si>
  <si>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</si>
  <si>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</si>
  <si>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</si>
  <si>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</si>
  <si>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</si>
  <si>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</si>
  <si>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</si>
  <si>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</si>
  <si>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</si>
  <si>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</si>
  <si>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</si>
  <si>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</si>
  <si>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</si>
  <si>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</si>
  <si>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</si>
  <si>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</si>
  <si>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</si>
  <si>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</si>
  <si>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</si>
  <si>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</si>
  <si>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</si>
  <si>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</si>
  <si>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</si>
  <si>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</si>
  <si>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</si>
  <si>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</si>
  <si>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</si>
  <si>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</si>
  <si>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</si>
  <si>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</si>
  <si>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</si>
  <si>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</si>
  <si>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</si>
  <si>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</si>
  <si>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</si>
  <si>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</si>
  <si>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</si>
  <si>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</si>
  <si>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</si>
  <si>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</si>
  <si>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</si>
  <si>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</si>
  <si>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</si>
  <si>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</si>
  <si>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</si>
  <si>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</si>
  <si>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</si>
  <si>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</si>
  <si>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</si>
  <si>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</si>
  <si>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</si>
  <si>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</si>
  <si>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</si>
  <si>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</si>
  <si>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</si>
  <si>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</si>
  <si>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</si>
  <si>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</si>
  <si>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</si>
  <si>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</si>
  <si>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</si>
  <si>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</si>
  <si>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</si>
  <si>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</si>
  <si>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</si>
  <si>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</si>
  <si>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</si>
  <si>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</si>
  <si>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</si>
  <si>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</si>
  <si>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</si>
  <si>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</si>
  <si>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</si>
  <si>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</si>
  <si>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</si>
  <si>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</si>
  <si>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</si>
  <si>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</si>
  <si>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</si>
  <si>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</si>
  <si>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</si>
  <si>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</si>
  <si>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</si>
  <si>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</si>
  <si>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</si>
  <si>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</si>
  <si>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</si>
  <si>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</si>
  <si>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</si>
  <si>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</si>
  <si>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</si>
  <si>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</si>
  <si>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</si>
  <si>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</si>
  <si>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</si>
  <si>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</si>
  <si>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</si>
  <si>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</si>
  <si>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</si>
  <si>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</si>
  <si>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</si>
  <si>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</si>
  <si>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</si>
  <si>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</si>
  <si>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</si>
  <si>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</si>
  <si>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</si>
  <si>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</si>
  <si>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</si>
  <si>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</si>
  <si>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</si>
  <si>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</si>
  <si>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</si>
  <si>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</si>
  <si>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</si>
  <si>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</si>
  <si>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</si>
  <si>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</si>
  <si>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</si>
  <si>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</si>
  <si>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</si>
  <si>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</si>
  <si>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</si>
  <si>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</si>
  <si>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</si>
  <si>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</si>
  <si>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</si>
  <si>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</si>
  <si>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</si>
  <si>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</si>
  <si>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</si>
  <si>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</si>
  <si>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</si>
  <si>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</si>
  <si>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</si>
  <si>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</si>
  <si>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</si>
  <si>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</si>
  <si>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</si>
  <si>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</si>
  <si>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</si>
  <si>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</si>
  <si>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</si>
  <si>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</si>
  <si>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</si>
  <si>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</si>
  <si>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</si>
  <si>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</si>
  <si>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</si>
  <si>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</si>
  <si>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</si>
  <si>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</si>
  <si>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</si>
  <si>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</si>
  <si>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</si>
  <si>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</si>
  <si>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</si>
  <si>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</si>
  <si>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</si>
  <si>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</si>
  <si>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</si>
  <si>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</si>
  <si>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</si>
  <si>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</si>
  <si>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</si>
  <si>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</si>
  <si>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</si>
  <si>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</si>
  <si>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</si>
  <si>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</si>
  <si>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</si>
  <si>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</si>
  <si>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</si>
  <si>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</si>
  <si>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</si>
  <si>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</si>
  <si>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</si>
  <si>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</si>
  <si>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</si>
  <si>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</si>
  <si>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</si>
  <si>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</si>
  <si>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</si>
  <si>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</si>
  <si>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</si>
  <si>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</si>
  <si>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</si>
  <si>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</si>
  <si>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</si>
  <si>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</si>
  <si>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</si>
  <si>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</si>
  <si>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</si>
  <si>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</si>
  <si>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</si>
  <si>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</si>
  <si>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</si>
  <si>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</si>
  <si>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</si>
  <si>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</si>
  <si>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</si>
  <si>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</si>
  <si>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</si>
  <si>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</si>
  <si>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</si>
  <si>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</si>
  <si>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</si>
  <si>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</si>
  <si>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</si>
  <si>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</si>
  <si>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</si>
  <si>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</si>
  <si>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</si>
  <si>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</si>
  <si>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</si>
  <si>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</si>
  <si>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</si>
  <si>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</si>
  <si>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</si>
  <si>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</si>
  <si>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</si>
  <si>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</si>
  <si>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</si>
  <si>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</si>
  <si>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</si>
  <si>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</si>
  <si>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</si>
  <si>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</si>
  <si>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</si>
  <si>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</si>
  <si>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</si>
  <si>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</si>
  <si>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</si>
  <si>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</si>
  <si>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</si>
  <si>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</si>
  <si>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</si>
  <si>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</si>
  <si>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</si>
  <si>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</si>
  <si>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</si>
  <si>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</si>
  <si>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</si>
  <si>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</si>
  <si>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</si>
  <si>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</si>
  <si>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</si>
  <si>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</si>
  <si>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</si>
  <si>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</si>
  <si>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</si>
  <si>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</si>
  <si>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</si>
  <si>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</si>
  <si>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</si>
  <si>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</si>
  <si>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</si>
  <si>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</si>
  <si>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</si>
  <si>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</si>
  <si>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</si>
  <si>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</si>
  <si>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</si>
  <si>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</si>
  <si>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</si>
  <si>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</si>
  <si>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</si>
  <si>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</si>
  <si>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</si>
  <si>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</si>
  <si>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</si>
  <si>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</si>
  <si>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</si>
  <si>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</si>
  <si>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</si>
  <si>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</si>
  <si>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</si>
  <si>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</si>
  <si>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</si>
  <si>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</si>
  <si>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</si>
  <si>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</si>
  <si>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</si>
  <si>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</si>
  <si>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</si>
  <si>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</si>
  <si>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</si>
  <si>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</si>
  <si>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</si>
  <si>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</si>
  <si>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</si>
  <si>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</si>
  <si>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</si>
  <si>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</si>
  <si>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</si>
  <si>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</si>
  <si>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</si>
  <si>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</si>
  <si>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</si>
  <si>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</si>
  <si>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</si>
  <si>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</si>
  <si>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</si>
  <si>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</si>
  <si>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</si>
  <si>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</si>
  <si>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2021-11-11005082020</t>
  </si>
  <si>
    <t>PRESTAR LOS SERVICIOS DE EDUCACION INICIAL EN EL MARCO DE LA ATENCIÓN INTEGRAL EN HOGARES INFANTILES - HI- DE CONFORMIDAD EN EL MANUAL OPERATIVO DE LA MODALIDAD INSTITUCIONAL, EL LINEAMIENTO TECNICO PARA LA ATENCIÓN A LA PRIMERA INFANCIA Y LAS DIRECTRICES ESTABLECIDAS POR EL ICBF, EN ARMONIA CON LA POLITICA DE ESTADO PARA EL DESARROLLO INTEGRAL DE LA PRIMERA INFANCIA DE CERO A SIEMPRE</t>
  </si>
  <si>
    <t>11-0508-2020</t>
  </si>
  <si>
    <t>JENNY LILIANA PALACIOS CRUZ</t>
  </si>
  <si>
    <t>CALLE 161 A # 7 B - 59</t>
  </si>
  <si>
    <t>6711972 - 3123477814</t>
  </si>
  <si>
    <t>PRESTAR LSO SERVIOS DE EDUCACION INICIAL EN EL MARCO DE LA ATENCIÓN INTEGRAL EN HOGARES INFANTILS HI, DE CONFORMIDAD AL MANUAL OPERATIVO DE LA MODALIDA INSTITUCIUONAL, EL LINEMAIENTO TECNICO PARA LA ATENCIÓN EN PRIMERA INFANCIA Y LAS DIRECTRICES ESTABLECIDAS POR EL ICBF, EN ARMONI CON LA POLITICA DE ESTADO PARA EL DESARROLLO INTEGRAL DE LA PRIMERA INFANCIA  DE CERO A ASIEMPRE</t>
  </si>
  <si>
    <t>11-0507-2019</t>
  </si>
  <si>
    <t>11-406-2016</t>
  </si>
  <si>
    <t>1887-2012</t>
  </si>
  <si>
    <t>408-2012</t>
  </si>
  <si>
    <t>111-2011</t>
  </si>
  <si>
    <t>ATENDER A AL PRIMERA INFNACIA EN EL MARCO DE LA ESTRATEGIA "DE CERO A SIEMPRE", DE CONFORMIAD CON LA DIRECTRIZ, LINEAMIENTOS Y PARAMETROS ESTABLECIDOS POR EL ICBF, ASI COMO REGULAR LAS RELACIONES ENTRE LAS PARTES DERIVADAS DE LA ENTREGA DE APORTES DL ICBF A LA ENTIDAD ADMINISTRADORA DEL SERVICIO, PARA QUE ESTE ASUMA CON SU PERSONAL Y BAJ O SU EXCLUSIVA RESPONSABILIDAD ICHA ATENCIÓN</t>
  </si>
  <si>
    <t>PRESTAR EL SERVICIO DE ATENCIÓN EDUCACION INICIAL Y CUIDADO A NIÑOS Y NIÑAS MEORES DE 5 AÑOS, O HASTA SU INGRESO AL GRADO TRANSICION CON EL FIN DE PROMOVER EL DESARROLLO INTEGRAL DE LA PRIMRA INFANCIA CON CALIDAD DE CONFORMIDAD A LOS LINEAMIENTOS MANUAL OPERATIVO LAS DIRECTRICES PARAMETROS Y ESTANDARES ESTABLECIDOS POR EL ICB EN EL MARCO DE LA ESTRATEGIA DE ATENCIÓN INTEGRAL DE CERO A SIEMPRE ASI COMO REGULAR LAS RELACIONES ENTRE LAS PARTES DERIVADAS DE LA ENTREGA DE APORTED DEL ICBF A LA ENTIDAD ADMINISTRADORA DE SERVICIO PARA QUE ESTE ASUMA CON SU PERSONAL Y BAJO SU EXCLUSIVA RESPONSABILIDAD CIHA ATENCIÓN</t>
  </si>
  <si>
    <t>PRESTAR EL SERVICIO E ATENCION EDUCACION INICIAL Y CUIDADO A NIÑOS Y NUIÑAS MEORES DE CINCO AÑOS O HASATA SU INGRESO AL GRADO DE TRNASICION CON EL FIN DE PROMOVER EL DESARROLLO INTEGRAL DE LA PRIMERA INFANCIA CONCALIDAD DE CONFORMIDAD CON LOS KLINEAMIENTOS EL MANUAL OPERATIVO LAS DIRECTRICES PARAMETROS Y ESTANDARES ESTABLECIDOS POR EL ICBF EN EL MARCO DE LA ESTRATEGIA DE ATENCIÓN INTEGRAL DE CERO A SIEMPRE</t>
  </si>
  <si>
    <t>11-1429-2017</t>
  </si>
  <si>
    <t xml:space="preserve">ATENDER A AL PRIMERA INFNACIA EN EL MARCO DE LA ESTRATEGIA "DE CERO A SIEMPRE", ESPECIFICAMENTE A LOS NIÑOS Y NIÑAS MENORES E 5 AÑOS DE FAMILIAS EN SITUACIÓN DE VULNERABILIDA DE CONFORMIAD CON LA DIRECTRIZ, LINEAMIENTOS Y PARAMETROS ESTABLECIDOS POR EL ICBF, EN LAS SIGUIENTE FORMAS DE ATENCIÓN: HOGARES COMUNITARIOS DE IENESTAR TRADIONALES, FAMILIARES, MULTIPLES, AGRUPADOS, EMPRESARIABLES, JARDINES SOCIALES FAMI Y HOGRES COMUITARIOS INTEGRALES </t>
  </si>
  <si>
    <t>BRINDAR ATENCION INTEGRAL A NIÑOS Y NIÑAS ENTRE LOS 6 MESES HASTA MEORES DE LOS 5 AÑOS DE EDAD, CON VULNERABILIDAD ECONOMICA Y SOCIAL PRIORITARIAMENTE A QUIENES POR RAZONES DE TRABAJO DE SUS PADRES O ADULTOS RESPONSABLES DE SU CUIDADO PERMANECEN SOLOS TEMPORALMENTE</t>
  </si>
  <si>
    <t>BRINDAR ATENCION INTEGRAL A NIÑOS Y NIÑAS ENTRE LOS 6 MESES HASTA MEORES DE LOS 5 AÑOS DE EDAD, CON VULNERABILIDAD ECONOMICA Y SOCIAL PRIORITARIAMENTE A QUIENES POR RAZONES DE TRABAJO DE SUS PADRES O ADULTOS RESPONSABLES DE SU CUIDADO PERMANECEN SOLOS TEMPORALEMNTE Y A LOS HIJOS DE SUS FAMILIA EN SITUACION DE DESPLAZAMIENTO</t>
  </si>
  <si>
    <t>BRINDAR ATENCION INTEGRAL A NIÑOS Y NIÑAS ENTRE LOS 6 MESES HASTA MEORES DE LOS 5 AÑOS DE EDAD, CON VULNERABILIDAD ECONOMICA Y SOCIAL PRIORITARIAMENTE A QUIENES POR RAZONES DE TRABAJO DE SUS PADRES O ADULTOS RESPONSABLES DE SU CUIDADO PERMANECEN SOLOS TEMPORALMENTE Y A LOS HIJOS DE SU FAMILIAS EN SITUACION DE DESPLAZAMIENTO</t>
  </si>
  <si>
    <t>BRINDAR ATENCION INTEGRAL A NIÑOS Y NIÑAS ENTRE LOS 6 MESES HASTA MEORES DE LOS 5 AÑOS DE EDAD, CON VULNERABILIDAD ECONOMICA Y SOCIAL PRIORITARIAMENTE A QUIENES POR RAZONES DE TRABAJO DE SUS PADRES O ADULTOS RESPONSABLES DE SU CUIDADO PERMANECEN SOLOS TEMPORALEMTE Y A LOS HIJOS DE SUS FAMILIAS EN CONDICION DE DESPLAZAMIENTO</t>
  </si>
  <si>
    <t>ATENDER A LA PRIMERA INFANCIA EN EL MARCO DE LA ESTRATEGIA " DE CERO A SIEMPRE" DE CONFORMIDAD CON LAS DIRECTRICES LINEAMIENTOS Y PARAMETROS ESTABLECIDOS POR EL ICBF ASI COMO REGULAR LAS RELACIONES ENTRE LAS PARTES DERIVADAS DE LA ENTREGA DE APORTES DEL ICBF AL CONTRATISTA, PARA QUE ESTA SUMA CON SU PERSONAL Y BAJO SU EXCLUSIVA  REPSONSABILIDA ICHA ATENCIÓN</t>
  </si>
  <si>
    <t>235-2015</t>
  </si>
  <si>
    <t>465-2009</t>
  </si>
  <si>
    <t>261-2010</t>
  </si>
  <si>
    <t>PRESTAR EL SERVICIO CENTROS DE DESARROLLO INFANTIL - HI, DE COFORMIDAD CON EL MANUAL OPERATIVO DE LA MODALIDAD INSTITUCIONAL Y LAS DIRECTRICES ESTABLECIDAS POR EL ICBF, EN ARMONIA CON LA POLITICA DE ESTADO PARA EL DESARROLLO INTEGRAL DE LA PRIMERA INFANCIA DE CERO A SIEMPRE</t>
  </si>
  <si>
    <t>11-1272-2018</t>
  </si>
  <si>
    <t>PRESTAR EL SERVICIO DE EDUCACION INICIAL EN ELMARCO DE LA ATENCION INTEGRAL A NIÑOS Y NIÑAS MENORES DE 5V AÑOS O HASTA SU INGRESO A L GRADO DE TRANSICION DE CONFORMIDAD CON EL MANUAL OPERATIVO DE LA MODALIDAD Y LAS DIRECTRICES ESTABLECIDAS POR EL ICBF EN ARMONI CON LA POLITICA DE ESTADO PARA EL DESARROLLO INTEGRAL DE LA PRIMERA INFANCIA " CEROA SIEMRPE" EN EL SERVICIO HOGAR ES INFANTILES</t>
  </si>
  <si>
    <t>1301-2012</t>
  </si>
  <si>
    <t>BRINDAR ATENCION INTEGRAL A NIÑOS Y NIÑAS ENTRE LOS 6 MESES HASTA MEORES DE LOS 5 AÑOS DE EDAD, CON VULNERABILIDAD ECONOMICA Y SOCIAL PRIORITARIAMENTE A QUIENES POR RAZONES DE TRABAJO DE SUS PADRES O ADULTOS RESPONSABLES DE SU CUIDADO PERMANECEN SOLOS TEMPORALMENTE Y A LOS HIJOS DE FAMILIAS EN SITUACION DE ESPLAZAMIENTO</t>
  </si>
  <si>
    <t>11-1707-2016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</si>
</sst>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5" zoomScale="80" zoomScaleNormal="80" zoomScaleSheetLayoutView="40" zoomScalePageLayoutView="40" workbookViewId="0">
      <selection activeCell="E66" sqref="E6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2676</v>
      </c>
      <c r="D15" s="35"/>
      <c r="E15" s="35"/>
      <c r="F15" s="5"/>
      <c r="G15" s="32" t="s">
        <v>1168</v>
      </c>
      <c r="H15" s="103" t="s">
        <v>187</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830008899</v>
      </c>
      <c r="C20" s="5"/>
      <c r="D20" s="73"/>
      <c r="E20" s="5"/>
      <c r="F20" s="5"/>
      <c r="G20" s="5"/>
      <c r="H20" s="185"/>
      <c r="I20" s="148" t="s">
        <v>1156</v>
      </c>
      <c r="J20" s="149" t="s">
        <v>188</v>
      </c>
      <c r="K20" s="150">
        <v>464849060</v>
      </c>
      <c r="L20" s="151"/>
      <c r="M20" s="151">
        <v>44561</v>
      </c>
      <c r="N20" s="134">
        <f>+(M20-L20)/30</f>
        <v>1485.3666666666666</v>
      </c>
      <c r="O20" s="137"/>
      <c r="U20" s="133"/>
      <c r="V20" s="105">
        <f ca="1">NOW()</f>
        <v>44188.517075000003</v>
      </c>
      <c r="W20" s="105">
        <f ca="1">NOW()</f>
        <v>44188.517075000003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DE PADRES USUARIOS DEL HOGAR INFANTIL DUMBO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39" t="s">
        <v>4</v>
      </c>
      <c r="B43" s="240"/>
      <c r="C43" s="240"/>
      <c r="D43" s="240"/>
      <c r="E43" s="240"/>
      <c r="F43" s="240"/>
      <c r="G43" s="240"/>
      <c r="H43" s="240"/>
      <c r="I43" s="240"/>
      <c r="J43" s="240"/>
      <c r="K43" s="240"/>
      <c r="L43" s="240"/>
      <c r="M43" s="240"/>
      <c r="N43" s="240"/>
      <c r="O43" s="241"/>
      <c r="P43" s="76"/>
    </row>
    <row r="44" spans="1:16" ht="15" customHeight="1" x14ac:dyDescent="0.25">
      <c r="A44" s="242" t="s">
        <v>2655</v>
      </c>
      <c r="B44" s="243"/>
      <c r="C44" s="243"/>
      <c r="D44" s="243"/>
      <c r="E44" s="243"/>
      <c r="F44" s="243"/>
      <c r="G44" s="243"/>
      <c r="H44" s="243"/>
      <c r="I44" s="243"/>
      <c r="J44" s="243"/>
      <c r="K44" s="243"/>
      <c r="L44" s="243"/>
      <c r="M44" s="243"/>
      <c r="N44" s="243"/>
      <c r="O44" s="244"/>
    </row>
    <row r="45" spans="1:16" x14ac:dyDescent="0.25">
      <c r="A45" s="245"/>
      <c r="B45" s="246"/>
      <c r="C45" s="246"/>
      <c r="D45" s="246"/>
      <c r="E45" s="246"/>
      <c r="F45" s="246"/>
      <c r="G45" s="246"/>
      <c r="H45" s="246"/>
      <c r="I45" s="246"/>
      <c r="J45" s="246"/>
      <c r="K45" s="246"/>
      <c r="L45" s="246"/>
      <c r="M45" s="246"/>
      <c r="N45" s="246"/>
      <c r="O45" s="24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2683</v>
      </c>
      <c r="E48" s="144">
        <v>43483</v>
      </c>
      <c r="F48" s="144">
        <v>43819</v>
      </c>
      <c r="G48" s="159">
        <f>IF(AND(E48&lt;&gt;"",F48&lt;&gt;""),((F48-E48)/30),"")</f>
        <v>11.2</v>
      </c>
      <c r="H48" s="121" t="s">
        <v>2701</v>
      </c>
      <c r="I48" s="113" t="s">
        <v>1156</v>
      </c>
      <c r="J48" s="113" t="s">
        <v>188</v>
      </c>
      <c r="K48" s="115">
        <v>395359402</v>
      </c>
      <c r="L48" s="114"/>
      <c r="M48" s="116">
        <v>0</v>
      </c>
      <c r="N48" s="114" t="s">
        <v>27</v>
      </c>
      <c r="O48" s="114" t="s">
        <v>26</v>
      </c>
      <c r="P48" s="78"/>
    </row>
    <row r="49" spans="1:16" s="6" customFormat="1" ht="24.75" customHeight="1" x14ac:dyDescent="0.25">
      <c r="A49" s="142">
        <v>2</v>
      </c>
      <c r="B49" s="111" t="s">
        <v>2665</v>
      </c>
      <c r="C49" s="112" t="s">
        <v>31</v>
      </c>
      <c r="D49" s="110" t="s">
        <v>2702</v>
      </c>
      <c r="E49" s="144">
        <v>43435</v>
      </c>
      <c r="F49" s="144">
        <v>43441</v>
      </c>
      <c r="G49" s="159">
        <f t="shared" ref="G49:G50" si="2">IF(AND(E49&lt;&gt;"",F49&lt;&gt;""),((F49-E49)/30),"")</f>
        <v>0.2</v>
      </c>
      <c r="H49" s="121" t="s">
        <v>2703</v>
      </c>
      <c r="I49" s="113" t="s">
        <v>1156</v>
      </c>
      <c r="J49" s="113" t="s">
        <v>188</v>
      </c>
      <c r="K49" s="115">
        <v>42805985</v>
      </c>
      <c r="L49" s="114"/>
      <c r="M49" s="116">
        <v>0</v>
      </c>
      <c r="N49" s="114" t="s">
        <v>27</v>
      </c>
      <c r="O49" s="114" t="s">
        <v>26</v>
      </c>
      <c r="P49" s="78"/>
    </row>
    <row r="50" spans="1:16" s="6" customFormat="1" ht="24.75" customHeight="1" x14ac:dyDescent="0.25">
      <c r="A50" s="142">
        <v>3</v>
      </c>
      <c r="B50" s="111" t="s">
        <v>2665</v>
      </c>
      <c r="C50" s="112" t="s">
        <v>31</v>
      </c>
      <c r="D50" s="110" t="s">
        <v>2691</v>
      </c>
      <c r="E50" s="144">
        <v>43040</v>
      </c>
      <c r="F50" s="144">
        <v>43404</v>
      </c>
      <c r="G50" s="159">
        <f t="shared" si="2"/>
        <v>12.133333333333333</v>
      </c>
      <c r="H50" s="121" t="s">
        <v>2692</v>
      </c>
      <c r="I50" s="113" t="s">
        <v>1156</v>
      </c>
      <c r="J50" s="113" t="s">
        <v>188</v>
      </c>
      <c r="K50" s="115">
        <v>310247116</v>
      </c>
      <c r="L50" s="114"/>
      <c r="M50" s="116">
        <v>0</v>
      </c>
      <c r="N50" s="114" t="s">
        <v>27</v>
      </c>
      <c r="O50" s="114" t="s">
        <v>26</v>
      </c>
      <c r="P50" s="78"/>
    </row>
    <row r="51" spans="1:16" s="6" customFormat="1" ht="24.75" customHeight="1" outlineLevel="1" x14ac:dyDescent="0.25">
      <c r="A51" s="142">
        <v>4</v>
      </c>
      <c r="B51" s="111" t="s">
        <v>2665</v>
      </c>
      <c r="C51" s="112" t="s">
        <v>31</v>
      </c>
      <c r="D51" s="110" t="s">
        <v>2706</v>
      </c>
      <c r="E51" s="144">
        <v>42675</v>
      </c>
      <c r="F51" s="144">
        <v>43039</v>
      </c>
      <c r="G51" s="159">
        <f t="shared" ref="G51:G107" si="3">IF(AND(E51&lt;&gt;"",F51&lt;&gt;""),((F51-E51)/30),"")</f>
        <v>12.133333333333333</v>
      </c>
      <c r="H51" s="118" t="s">
        <v>2690</v>
      </c>
      <c r="I51" s="113" t="s">
        <v>1156</v>
      </c>
      <c r="J51" s="113" t="s">
        <v>188</v>
      </c>
      <c r="K51" s="115">
        <v>347216984</v>
      </c>
      <c r="L51" s="114"/>
      <c r="M51" s="116">
        <v>0</v>
      </c>
      <c r="N51" s="114" t="s">
        <v>27</v>
      </c>
      <c r="O51" s="114" t="s">
        <v>26</v>
      </c>
      <c r="P51" s="78"/>
    </row>
    <row r="52" spans="1:16" s="7" customFormat="1" ht="24.75" customHeight="1" outlineLevel="1" x14ac:dyDescent="0.25">
      <c r="A52" s="143">
        <v>5</v>
      </c>
      <c r="B52" s="111" t="s">
        <v>2665</v>
      </c>
      <c r="C52" s="112" t="s">
        <v>31</v>
      </c>
      <c r="D52" s="110" t="s">
        <v>2684</v>
      </c>
      <c r="E52" s="144">
        <v>42401</v>
      </c>
      <c r="F52" s="144">
        <v>42674</v>
      </c>
      <c r="G52" s="159">
        <f t="shared" si="3"/>
        <v>9.1</v>
      </c>
      <c r="H52" s="121" t="s">
        <v>2689</v>
      </c>
      <c r="I52" s="113" t="s">
        <v>1156</v>
      </c>
      <c r="J52" s="113" t="s">
        <v>188</v>
      </c>
      <c r="K52" s="115">
        <v>254121412</v>
      </c>
      <c r="L52" s="114"/>
      <c r="M52" s="116">
        <v>0</v>
      </c>
      <c r="N52" s="114" t="s">
        <v>27</v>
      </c>
      <c r="O52" s="114" t="s">
        <v>26</v>
      </c>
      <c r="P52" s="79"/>
    </row>
    <row r="53" spans="1:16" s="7" customFormat="1" ht="24.75" customHeight="1" outlineLevel="1" x14ac:dyDescent="0.25">
      <c r="A53" s="143">
        <v>6</v>
      </c>
      <c r="B53" s="111" t="s">
        <v>2665</v>
      </c>
      <c r="C53" s="112" t="s">
        <v>31</v>
      </c>
      <c r="D53" s="110" t="s">
        <v>2698</v>
      </c>
      <c r="E53" s="144">
        <v>42037</v>
      </c>
      <c r="F53" s="144">
        <v>42369</v>
      </c>
      <c r="G53" s="159">
        <f t="shared" si="3"/>
        <v>11.066666666666666</v>
      </c>
      <c r="H53" s="118" t="s">
        <v>2688</v>
      </c>
      <c r="I53" s="113" t="s">
        <v>1156</v>
      </c>
      <c r="J53" s="113" t="s">
        <v>188</v>
      </c>
      <c r="K53" s="115">
        <v>295253918</v>
      </c>
      <c r="L53" s="114"/>
      <c r="M53" s="116">
        <v>0</v>
      </c>
      <c r="N53" s="114" t="s">
        <v>27</v>
      </c>
      <c r="O53" s="114" t="s">
        <v>1148</v>
      </c>
      <c r="P53" s="79"/>
    </row>
    <row r="54" spans="1:16" s="7" customFormat="1" ht="24.75" customHeight="1" outlineLevel="1" x14ac:dyDescent="0.25">
      <c r="A54" s="143">
        <v>7</v>
      </c>
      <c r="B54" s="111" t="s">
        <v>2665</v>
      </c>
      <c r="C54" s="112" t="s">
        <v>31</v>
      </c>
      <c r="D54" s="110" t="s">
        <v>2685</v>
      </c>
      <c r="E54" s="144">
        <v>41246</v>
      </c>
      <c r="F54" s="144">
        <v>42004</v>
      </c>
      <c r="G54" s="159">
        <f t="shared" si="3"/>
        <v>25.266666666666666</v>
      </c>
      <c r="H54" s="118" t="s">
        <v>2697</v>
      </c>
      <c r="I54" s="113" t="s">
        <v>1156</v>
      </c>
      <c r="J54" s="113" t="s">
        <v>188</v>
      </c>
      <c r="K54" s="117">
        <v>564260389</v>
      </c>
      <c r="L54" s="114"/>
      <c r="M54" s="116">
        <v>0</v>
      </c>
      <c r="N54" s="114" t="s">
        <v>27</v>
      </c>
      <c r="O54" s="114" t="s">
        <v>1148</v>
      </c>
      <c r="P54" s="79"/>
    </row>
    <row r="55" spans="1:16" s="7" customFormat="1" ht="24.75" customHeight="1" outlineLevel="1" x14ac:dyDescent="0.25">
      <c r="A55" s="143">
        <v>8</v>
      </c>
      <c r="B55" s="111" t="s">
        <v>2665</v>
      </c>
      <c r="C55" s="112" t="s">
        <v>31</v>
      </c>
      <c r="D55" s="110" t="s">
        <v>2704</v>
      </c>
      <c r="E55" s="144">
        <v>41091</v>
      </c>
      <c r="F55" s="144">
        <v>41274</v>
      </c>
      <c r="G55" s="159">
        <f t="shared" si="3"/>
        <v>6.1</v>
      </c>
      <c r="H55" s="121" t="s">
        <v>2705</v>
      </c>
      <c r="I55" s="113" t="s">
        <v>1156</v>
      </c>
      <c r="J55" s="113" t="s">
        <v>188</v>
      </c>
      <c r="K55" s="117">
        <v>104915970</v>
      </c>
      <c r="L55" s="114"/>
      <c r="M55" s="116">
        <v>0</v>
      </c>
      <c r="N55" s="114" t="s">
        <v>27</v>
      </c>
      <c r="O55" s="114" t="s">
        <v>1148</v>
      </c>
      <c r="P55" s="79"/>
    </row>
    <row r="56" spans="1:16" s="7" customFormat="1" ht="24.75" customHeight="1" outlineLevel="1" x14ac:dyDescent="0.25">
      <c r="A56" s="143">
        <v>9</v>
      </c>
      <c r="B56" s="111" t="s">
        <v>2665</v>
      </c>
      <c r="C56" s="112" t="s">
        <v>31</v>
      </c>
      <c r="D56" s="110" t="s">
        <v>2686</v>
      </c>
      <c r="E56" s="144">
        <v>40924</v>
      </c>
      <c r="F56" s="144">
        <v>41090</v>
      </c>
      <c r="G56" s="159">
        <f t="shared" si="3"/>
        <v>5.5333333333333332</v>
      </c>
      <c r="H56" s="121" t="s">
        <v>2696</v>
      </c>
      <c r="I56" s="113" t="s">
        <v>1156</v>
      </c>
      <c r="J56" s="113" t="s">
        <v>188</v>
      </c>
      <c r="K56" s="117">
        <v>88626943</v>
      </c>
      <c r="L56" s="114"/>
      <c r="M56" s="116">
        <v>0</v>
      </c>
      <c r="N56" s="114" t="s">
        <v>27</v>
      </c>
      <c r="O56" s="114" t="s">
        <v>1148</v>
      </c>
      <c r="P56" s="79"/>
    </row>
    <row r="57" spans="1:16" s="7" customFormat="1" ht="24.75" customHeight="1" outlineLevel="1" x14ac:dyDescent="0.25">
      <c r="A57" s="143">
        <v>10</v>
      </c>
      <c r="B57" s="64" t="s">
        <v>2665</v>
      </c>
      <c r="C57" s="65" t="s">
        <v>31</v>
      </c>
      <c r="D57" s="63" t="s">
        <v>2687</v>
      </c>
      <c r="E57" s="144">
        <v>40560</v>
      </c>
      <c r="F57" s="144">
        <v>40908</v>
      </c>
      <c r="G57" s="159">
        <f t="shared" si="3"/>
        <v>11.6</v>
      </c>
      <c r="H57" s="121" t="s">
        <v>2695</v>
      </c>
      <c r="I57" s="63" t="s">
        <v>1156</v>
      </c>
      <c r="J57" s="63" t="s">
        <v>188</v>
      </c>
      <c r="K57" s="66">
        <v>182846936</v>
      </c>
      <c r="L57" s="65"/>
      <c r="M57" s="67">
        <v>0</v>
      </c>
      <c r="N57" s="65" t="s">
        <v>27</v>
      </c>
      <c r="O57" s="65" t="s">
        <v>1148</v>
      </c>
      <c r="P57" s="79"/>
    </row>
    <row r="58" spans="1:16" s="7" customFormat="1" ht="24.75" customHeight="1" outlineLevel="1" x14ac:dyDescent="0.25">
      <c r="A58" s="143">
        <v>11</v>
      </c>
      <c r="B58" s="64" t="s">
        <v>2665</v>
      </c>
      <c r="C58" s="65" t="s">
        <v>31</v>
      </c>
      <c r="D58" s="63" t="s">
        <v>2700</v>
      </c>
      <c r="E58" s="144">
        <v>40185</v>
      </c>
      <c r="F58" s="144">
        <v>40543</v>
      </c>
      <c r="G58" s="159">
        <f t="shared" si="3"/>
        <v>11.933333333333334</v>
      </c>
      <c r="H58" s="121" t="s">
        <v>2694</v>
      </c>
      <c r="I58" s="63" t="s">
        <v>1156</v>
      </c>
      <c r="J58" s="63" t="s">
        <v>188</v>
      </c>
      <c r="K58" s="66">
        <v>177524629</v>
      </c>
      <c r="L58" s="65"/>
      <c r="M58" s="67">
        <v>0</v>
      </c>
      <c r="N58" s="65" t="s">
        <v>27</v>
      </c>
      <c r="O58" s="65" t="s">
        <v>1148</v>
      </c>
      <c r="P58" s="79"/>
    </row>
    <row r="59" spans="1:16" s="7" customFormat="1" ht="24.75" customHeight="1" outlineLevel="1" x14ac:dyDescent="0.25">
      <c r="A59" s="143">
        <v>12</v>
      </c>
      <c r="B59" s="64" t="s">
        <v>2665</v>
      </c>
      <c r="C59" s="65" t="s">
        <v>31</v>
      </c>
      <c r="D59" s="63" t="s">
        <v>2699</v>
      </c>
      <c r="E59" s="144">
        <v>39818</v>
      </c>
      <c r="F59" s="144">
        <v>40178</v>
      </c>
      <c r="G59" s="159">
        <f t="shared" si="3"/>
        <v>12</v>
      </c>
      <c r="H59" s="121" t="s">
        <v>2693</v>
      </c>
      <c r="I59" s="63" t="s">
        <v>1156</v>
      </c>
      <c r="J59" s="63" t="s">
        <v>188</v>
      </c>
      <c r="K59" s="66">
        <v>170049411</v>
      </c>
      <c r="L59" s="65"/>
      <c r="M59" s="67">
        <v>0</v>
      </c>
      <c r="N59" s="65" t="s">
        <v>27</v>
      </c>
      <c r="O59" s="65" t="s">
        <v>1148</v>
      </c>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39" t="s">
        <v>2633</v>
      </c>
      <c r="B109" s="240"/>
      <c r="C109" s="240"/>
      <c r="D109" s="240"/>
      <c r="E109" s="240"/>
      <c r="F109" s="240"/>
      <c r="G109" s="240"/>
      <c r="H109" s="240"/>
      <c r="I109" s="240"/>
      <c r="J109" s="240"/>
      <c r="K109" s="240"/>
      <c r="L109" s="240"/>
      <c r="M109" s="240"/>
      <c r="N109" s="240"/>
      <c r="O109" s="241"/>
      <c r="P109" s="76"/>
    </row>
    <row r="110" spans="1:16" ht="15" customHeight="1" x14ac:dyDescent="0.25">
      <c r="A110" s="242" t="s">
        <v>2656</v>
      </c>
      <c r="B110" s="243"/>
      <c r="C110" s="243"/>
      <c r="D110" s="243"/>
      <c r="E110" s="243"/>
      <c r="F110" s="243"/>
      <c r="G110" s="243"/>
      <c r="H110" s="243"/>
      <c r="I110" s="243"/>
      <c r="J110" s="243"/>
      <c r="K110" s="243"/>
      <c r="L110" s="243"/>
      <c r="M110" s="243"/>
      <c r="N110" s="243"/>
      <c r="O110" s="244"/>
    </row>
    <row r="111" spans="1:16" ht="15.75" thickBot="1" x14ac:dyDescent="0.3">
      <c r="A111" s="245"/>
      <c r="B111" s="246"/>
      <c r="C111" s="246"/>
      <c r="D111" s="246"/>
      <c r="E111" s="246"/>
      <c r="F111" s="246"/>
      <c r="G111" s="246"/>
      <c r="H111" s="246"/>
      <c r="I111" s="246"/>
      <c r="J111" s="246"/>
      <c r="K111" s="246"/>
      <c r="L111" s="246"/>
      <c r="M111" s="246"/>
      <c r="N111" s="246"/>
      <c r="O111" s="247"/>
    </row>
    <row r="112" spans="1:16" s="1" customFormat="1" ht="26.25" customHeight="1" thickBot="1" x14ac:dyDescent="0.3">
      <c r="I112" s="227" t="s">
        <v>9</v>
      </c>
      <c r="J112" s="22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43879</v>
      </c>
      <c r="F114" s="144">
        <v>44196</v>
      </c>
      <c r="G114" s="159">
        <f>IF(AND(E114&lt;&gt;"",F114&lt;&gt;""),((F114-E114)/30),"")</f>
        <v>10.566666666666666</v>
      </c>
      <c r="H114" s="121" t="s">
        <v>2682</v>
      </c>
      <c r="I114" s="120" t="s">
        <v>1156</v>
      </c>
      <c r="J114" s="120" t="s">
        <v>188</v>
      </c>
      <c r="K114" s="122">
        <v>454631023</v>
      </c>
      <c r="L114" s="100">
        <f>+IF(AND(K114&gt;0,O114="Ejecución"),(K114/877802)*Tabla28[[#This Row],[% participación]],IF(AND(K114&gt;0,O114&lt;&gt;"Ejecución"),"-",""))</f>
        <v>0</v>
      </c>
      <c r="M114" s="123"/>
      <c r="N114" s="172">
        <v>0</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121"/>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121"/>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121"/>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121"/>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121"/>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33" t="s">
        <v>2614</v>
      </c>
      <c r="H165" s="233"/>
      <c r="I165" s="234" t="s">
        <v>1164</v>
      </c>
      <c r="J165" s="235"/>
      <c r="K165" s="235"/>
      <c r="L165" s="235"/>
      <c r="M165" s="23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36" t="s">
        <v>2643</v>
      </c>
      <c r="J167" s="237"/>
      <c r="K167" s="237"/>
      <c r="L167" s="237"/>
      <c r="M167" s="237"/>
      <c r="N167" s="237"/>
      <c r="O167" s="238"/>
      <c r="U167" s="51"/>
    </row>
    <row r="168" spans="1:28" x14ac:dyDescent="0.25">
      <c r="A168" s="9"/>
      <c r="B168" s="222" t="s">
        <v>2658</v>
      </c>
      <c r="C168" s="222"/>
      <c r="D168" s="222"/>
      <c r="E168" s="8"/>
      <c r="F168" s="5"/>
      <c r="H168" s="81" t="s">
        <v>2657</v>
      </c>
      <c r="I168" s="236"/>
      <c r="J168" s="237"/>
      <c r="K168" s="237"/>
      <c r="L168" s="237"/>
      <c r="M168" s="237"/>
      <c r="N168" s="237"/>
      <c r="O168" s="23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v>
      </c>
      <c r="G179" s="164" t="str">
        <f>IF(F179&gt;0,SUM(E179+F179),"")</f>
        <v/>
      </c>
      <c r="H179" s="5"/>
      <c r="I179" s="220" t="s">
        <v>2671</v>
      </c>
      <c r="J179" s="220"/>
      <c r="K179" s="220"/>
      <c r="L179" s="220"/>
      <c r="M179" s="171"/>
      <c r="O179" s="8"/>
      <c r="Q179" s="19"/>
      <c r="R179" s="158" t="str">
        <f>IF(M179&gt;0,SUM(L179+M179),"")</f>
        <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26" t="s">
        <v>2636</v>
      </c>
      <c r="C192" s="226"/>
      <c r="E192" s="5" t="s">
        <v>20</v>
      </c>
      <c r="H192" s="26" t="s">
        <v>24</v>
      </c>
      <c r="J192" s="5" t="s">
        <v>2637</v>
      </c>
      <c r="K192" s="5"/>
      <c r="M192" s="5"/>
      <c r="N192" s="5"/>
      <c r="O192" s="8"/>
      <c r="Q192" s="153"/>
      <c r="R192" s="154"/>
      <c r="S192" s="154"/>
      <c r="T192" s="153"/>
    </row>
    <row r="193" spans="1:18" x14ac:dyDescent="0.25">
      <c r="A193" s="9"/>
      <c r="C193" s="124">
        <v>34919</v>
      </c>
      <c r="D193" s="5"/>
      <c r="E193" s="125">
        <v>705</v>
      </c>
      <c r="F193" s="5"/>
      <c r="G193" s="5"/>
      <c r="H193" s="146" t="s">
        <v>2679</v>
      </c>
      <c r="J193" s="5"/>
      <c r="K193" s="126">
        <v>39818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2680</v>
      </c>
      <c r="J211" s="27" t="s">
        <v>2622</v>
      </c>
      <c r="K211" s="147" t="s">
        <v>2680</v>
      </c>
      <c r="L211" s="21"/>
      <c r="M211" s="21"/>
      <c r="N211" s="21"/>
      <c r="O211" s="8"/>
    </row>
    <row r="212" spans="1:15" x14ac:dyDescent="0.25">
      <c r="A212" s="9"/>
      <c r="B212" s="27" t="s">
        <v>2619</v>
      </c>
      <c r="C212" s="146" t="s">
        <v>2679</v>
      </c>
      <c r="D212" s="21"/>
      <c r="G212" s="27" t="s">
        <v>2621</v>
      </c>
      <c r="H212" s="147" t="s">
        <v>2681</v>
      </c>
      <c r="J212" s="27" t="s">
        <v>2623</v>
      </c>
      <c r="K212" s="147"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terms/"/>
    <ds:schemaRef ds:uri="http://schemas.openxmlformats.org/package/2006/metadata/core-properties"/>
    <ds:schemaRef ds:uri="http://purl.org/dc/dcmitype/"/>
    <ds:schemaRef ds:uri="http://schemas.microsoft.com/office/2006/metadata/properties"/>
    <ds:schemaRef ds:uri="http://purl.org/dc/elements/1.1/"/>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2020-12-23T17:27:03Z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