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ONTRATO 2021 ASOCAFETERITO\BANCO DE OFERENT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<sst xmlns="http://schemas.openxmlformats.org/spreadsheetml/2006/main" count="3089" uniqueCount="2700">
  <si>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</si>
  <si>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</si>
  <si>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</si>
  <si>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</si>
  <si>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</si>
  <si>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</si>
  <si>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</si>
  <si>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</si>
  <si>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</si>
  <si>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</si>
  <si>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</si>
  <si>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</si>
  <si>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</si>
  <si>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</si>
  <si>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</si>
  <si>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</si>
  <si>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</si>
  <si>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</si>
  <si>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</si>
  <si>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</si>
  <si>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</si>
  <si>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</si>
  <si>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</si>
  <si>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</si>
  <si>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</si>
  <si>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</si>
  <si>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</si>
  <si>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</si>
  <si>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</si>
  <si>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</si>
  <si>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</si>
  <si>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</si>
  <si>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</si>
  <si>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</si>
  <si>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</si>
  <si>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</si>
  <si>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</si>
  <si>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</si>
  <si>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</si>
  <si>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</si>
  <si>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</si>
  <si>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</si>
  <si>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</si>
  <si>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</si>
  <si>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</si>
  <si>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</si>
  <si>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</si>
  <si>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</si>
  <si>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</si>
  <si>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</si>
  <si>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</si>
  <si>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</si>
  <si>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</si>
  <si>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</si>
  <si>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</si>
  <si>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</si>
  <si>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</si>
  <si>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</si>
  <si>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</si>
  <si>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</si>
  <si>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</si>
  <si>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</si>
  <si>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</si>
  <si>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</si>
  <si>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</si>
  <si>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</si>
  <si>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</si>
  <si>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</si>
  <si>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</si>
  <si>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</si>
  <si>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</si>
  <si>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</si>
  <si>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</si>
  <si>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</si>
  <si>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</si>
  <si>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</si>
  <si>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</si>
  <si>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</si>
  <si>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</si>
  <si>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</si>
  <si>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</si>
  <si>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</si>
  <si>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</si>
  <si>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</si>
  <si>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</si>
  <si>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</si>
  <si>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</si>
  <si>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</si>
  <si>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</si>
  <si>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</si>
  <si>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</si>
  <si>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</si>
  <si>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</si>
  <si>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</si>
  <si>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</si>
  <si>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</si>
  <si>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</si>
  <si>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</si>
  <si>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</si>
  <si>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</si>
  <si>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</si>
  <si>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</si>
  <si>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</si>
  <si>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</si>
  <si>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</si>
  <si>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</si>
  <si>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</si>
  <si>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</si>
  <si>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</si>
  <si>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</si>
  <si>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</si>
  <si>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</si>
  <si>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</si>
  <si>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</si>
  <si>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</si>
  <si>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</si>
  <si>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</si>
  <si>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</si>
  <si>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</si>
  <si>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</si>
  <si>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</si>
  <si>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</si>
  <si>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</si>
  <si>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</si>
  <si>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</si>
  <si>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</si>
  <si>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</si>
  <si>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</si>
  <si>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</si>
  <si>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</si>
  <si>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</si>
  <si>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</si>
  <si>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</si>
  <si>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</si>
  <si>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</si>
  <si>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</si>
  <si>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</si>
  <si>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</si>
  <si>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</si>
  <si>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</si>
  <si>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</si>
  <si>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</si>
  <si>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</si>
  <si>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</si>
  <si>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</si>
  <si>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</si>
  <si>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</si>
  <si>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</si>
  <si>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</si>
  <si>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</si>
  <si>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</si>
  <si>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</si>
  <si>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</si>
  <si>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</si>
  <si>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</si>
  <si>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</si>
  <si>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</si>
  <si>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</si>
  <si>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</si>
  <si>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</si>
  <si>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</si>
  <si>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</si>
  <si>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</si>
  <si>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</si>
  <si>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</si>
  <si>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</si>
  <si>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</si>
  <si>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</si>
  <si>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</si>
  <si>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</si>
  <si>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</si>
  <si>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</si>
  <si>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</si>
  <si>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</si>
  <si>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</si>
  <si>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</si>
  <si>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</si>
  <si>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</si>
  <si>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</si>
  <si>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</si>
  <si>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</si>
  <si>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</si>
  <si>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</si>
  <si>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</si>
  <si>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</si>
  <si>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</si>
  <si>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</si>
  <si>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</si>
  <si>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</si>
  <si>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</si>
  <si>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</si>
  <si>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</si>
  <si>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</si>
  <si>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</si>
  <si>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</si>
  <si>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</si>
  <si>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</si>
  <si>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</si>
  <si>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</si>
  <si>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</si>
  <si>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</si>
  <si>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</si>
  <si>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</si>
  <si>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</si>
  <si>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</si>
  <si>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</si>
  <si>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</si>
  <si>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</si>
  <si>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</si>
  <si>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</si>
  <si>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</si>
  <si>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</si>
  <si>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</si>
  <si>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</si>
  <si>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</si>
  <si>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</si>
  <si>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</si>
  <si>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</si>
  <si>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</si>
  <si>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</si>
  <si>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</si>
  <si>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</si>
  <si>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</si>
  <si>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</si>
  <si>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</si>
  <si>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</si>
  <si>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</si>
  <si>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</si>
  <si>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</si>
  <si>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</si>
  <si>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</si>
  <si>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</si>
  <si>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</si>
  <si>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</si>
  <si>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</si>
  <si>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</si>
  <si>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</si>
  <si>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</si>
  <si>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</si>
  <si>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</si>
  <si>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</si>
  <si>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</si>
  <si>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</si>
  <si>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</si>
  <si>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</si>
  <si>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</si>
  <si>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</si>
  <si>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</si>
  <si>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</si>
  <si>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</si>
  <si>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</si>
  <si>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</si>
  <si>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</si>
  <si>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</si>
  <si>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</si>
  <si>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</si>
  <si>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</si>
  <si>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</si>
  <si>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</si>
  <si>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</si>
  <si>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</si>
  <si>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</si>
  <si>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</si>
  <si>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</si>
  <si>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</si>
  <si>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</si>
  <si>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</si>
  <si>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</si>
  <si>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</si>
  <si>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</si>
  <si>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</si>
  <si>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</si>
  <si>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</si>
  <si>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</si>
  <si>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</si>
  <si>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</si>
  <si>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</si>
  <si>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</si>
  <si>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</si>
  <si>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</si>
  <si>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</si>
  <si>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</si>
  <si>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</si>
  <si>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</si>
  <si>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</si>
  <si>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</si>
  <si>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</si>
  <si>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</si>
  <si>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</si>
  <si>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</si>
  <si>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</si>
  <si>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</si>
  <si>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</si>
  <si>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</si>
  <si>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</si>
  <si>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</si>
  <si>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</si>
  <si>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</si>
  <si>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</si>
  <si>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</si>
  <si>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</si>
  <si>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</si>
  <si>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</si>
  <si>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</si>
  <si>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</si>
  <si>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</si>
  <si>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</si>
  <si>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</si>
  <si>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</si>
  <si>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</si>
  <si>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</si>
  <si>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</si>
  <si>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</si>
  <si>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</si>
  <si>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</si>
  <si>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</si>
  <si>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</si>
  <si>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</si>
  <si>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</si>
  <si>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</si>
  <si>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</si>
  <si>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</si>
  <si>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</si>
  <si>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</si>
  <si>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</si>
  <si>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</si>
  <si>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</si>
  <si>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</si>
  <si>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</si>
  <si>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</si>
  <si>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</si>
  <si>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</si>
  <si>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</si>
  <si>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</si>
  <si>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</si>
  <si>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</si>
  <si>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</si>
  <si>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</si>
  <si>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</si>
  <si>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</si>
  <si>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</si>
  <si>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</si>
  <si>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</si>
  <si>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</si>
  <si>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</si>
  <si>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</si>
  <si>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</si>
  <si>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</si>
  <si>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</si>
  <si>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</si>
  <si>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</si>
  <si>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</si>
  <si>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</si>
  <si>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</si>
  <si>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</si>
  <si>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</si>
  <si>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</si>
  <si>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</si>
  <si>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</si>
  <si>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</si>
  <si>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</si>
  <si>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</si>
  <si>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</si>
  <si>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</si>
  <si>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</si>
  <si>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</si>
  <si>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</si>
  <si>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</si>
  <si>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</si>
  <si>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</si>
  <si>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</si>
  <si>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</si>
  <si>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</si>
  <si>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</si>
  <si>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</si>
  <si>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</si>
  <si>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</si>
  <si>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</si>
  <si>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</si>
  <si>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</si>
  <si>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</si>
  <si>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</si>
  <si>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</si>
  <si>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</si>
  <si>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</si>
  <si>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</si>
  <si>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</si>
  <si>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</si>
  <si>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</si>
  <si>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</si>
  <si>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</si>
  <si>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</si>
  <si>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</si>
  <si>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</si>
  <si>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</si>
  <si>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</si>
  <si>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</si>
  <si>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</si>
  <si>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</si>
  <si>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</si>
  <si>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</si>
  <si>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</si>
  <si>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</si>
  <si>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</si>
  <si>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</si>
  <si>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</si>
  <si>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</si>
  <si>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</si>
  <si>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</si>
  <si>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</si>
  <si>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</si>
  <si>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</si>
  <si>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</si>
  <si>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</si>
  <si>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</si>
  <si>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</si>
  <si>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</si>
  <si>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</si>
  <si>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</si>
  <si>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</si>
  <si>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</si>
  <si>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</si>
  <si>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</si>
  <si>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</si>
  <si>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</si>
  <si>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</si>
  <si>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</si>
  <si>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</si>
  <si>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</si>
  <si>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</si>
  <si>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</si>
  <si>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</si>
  <si>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</si>
  <si>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</si>
  <si>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</si>
  <si>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</si>
  <si>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</si>
  <si>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</si>
  <si>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</si>
  <si>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</si>
  <si>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</si>
  <si>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</si>
  <si>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</si>
  <si>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</si>
  <si>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</si>
  <si>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</si>
  <si>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</si>
  <si>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</si>
  <si>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</si>
  <si>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</si>
  <si>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</si>
  <si>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</si>
  <si>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</si>
  <si>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</si>
  <si>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</si>
  <si>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</si>
  <si>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</si>
  <si>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</si>
  <si>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</si>
  <si>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</si>
  <si>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</si>
  <si>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</si>
  <si>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</si>
  <si>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</si>
  <si>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</si>
  <si>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</si>
  <si>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</si>
  <si>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</si>
  <si>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</si>
  <si>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</si>
  <si>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</si>
  <si>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</si>
  <si>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</si>
  <si>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</si>
  <si>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</si>
  <si>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</si>
  <si>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</si>
  <si>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</si>
  <si>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</si>
  <si>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</si>
  <si>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</si>
  <si>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</si>
  <si>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</si>
  <si>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</si>
  <si>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</si>
  <si>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</si>
  <si>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</si>
  <si>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</si>
  <si>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</si>
  <si>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</si>
  <si>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</si>
  <si>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</si>
  <si>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</si>
  <si>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</si>
  <si>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</si>
  <si>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</si>
  <si>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</si>
  <si>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</si>
  <si>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</si>
  <si>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</si>
  <si>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</si>
  <si>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</si>
  <si>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</si>
  <si>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</si>
  <si>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</si>
  <si>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</si>
  <si>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</si>
  <si>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</si>
  <si>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</si>
  <si>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</si>
  <si>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</si>
  <si>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</si>
  <si>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</si>
  <si>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</si>
  <si>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</si>
  <si>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</si>
  <si>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</si>
  <si>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</si>
  <si>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</si>
  <si>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</si>
  <si>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</si>
  <si>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</si>
  <si>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</si>
  <si>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</si>
  <si>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</si>
  <si>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</si>
  <si>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</si>
  <si>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</si>
  <si>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</si>
  <si>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</si>
  <si>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</si>
  <si>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</si>
  <si>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</si>
  <si>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</si>
  <si>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</si>
  <si>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</si>
  <si>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</si>
  <si>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</si>
  <si>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</si>
  <si>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</si>
  <si>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</si>
  <si>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</si>
  <si>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</si>
  <si>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</si>
  <si>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</si>
  <si>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</si>
  <si>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</si>
  <si>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</si>
  <si>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</si>
  <si>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</si>
  <si>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</si>
  <si>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</si>
  <si>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</si>
  <si>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</si>
  <si>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</si>
  <si>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</si>
  <si>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</si>
  <si>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</si>
  <si>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</si>
  <si>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</si>
  <si>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</si>
  <si>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</si>
  <si>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</si>
  <si>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</si>
  <si>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</si>
  <si>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</si>
  <si>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</si>
  <si>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</si>
  <si>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</si>
  <si>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</si>
  <si>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</si>
  <si>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</si>
  <si>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</si>
  <si>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</si>
  <si>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</si>
  <si>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</si>
  <si>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</si>
  <si>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</si>
  <si>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</si>
  <si>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</si>
  <si>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</si>
  <si>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</si>
  <si>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</si>
  <si>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</si>
  <si>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</si>
  <si>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</si>
  <si>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</si>
  <si>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</si>
  <si>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</si>
  <si>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</si>
  <si>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</si>
  <si>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</si>
  <si>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</si>
  <si>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</si>
  <si>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</si>
  <si>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</si>
  <si>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</si>
  <si>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</si>
  <si>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</si>
  <si>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</si>
  <si>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</si>
  <si>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</si>
  <si>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</si>
  <si>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</si>
  <si>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</si>
  <si>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</si>
  <si>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</si>
  <si>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</si>
  <si>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</si>
  <si>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</si>
  <si>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</si>
  <si>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</si>
  <si>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</si>
  <si>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</si>
  <si>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</si>
  <si>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</si>
  <si>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</si>
  <si>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</si>
  <si>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</si>
  <si>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</si>
  <si>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</si>
  <si>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</si>
  <si>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</si>
  <si>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</si>
  <si>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</si>
  <si>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</si>
  <si>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</si>
  <si>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</si>
  <si>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</si>
  <si>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</si>
  <si>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</si>
  <si>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</si>
  <si>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</si>
  <si>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</si>
  <si>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</si>
  <si>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</si>
  <si>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</si>
  <si>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</si>
  <si>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</si>
  <si>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</si>
  <si>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</si>
  <si>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</si>
  <si>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</si>
  <si>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</si>
  <si>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</si>
  <si>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</si>
  <si>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</si>
  <si>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</si>
  <si>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</si>
  <si>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</si>
  <si>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</si>
  <si>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</si>
  <si>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</si>
  <si>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</si>
  <si>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</si>
  <si>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</si>
  <si>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</si>
  <si>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</si>
  <si>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</si>
  <si>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</si>
  <si>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</si>
  <si>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</si>
  <si>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</si>
  <si>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</si>
  <si>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</si>
  <si>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</si>
  <si>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</si>
  <si>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</si>
  <si>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</si>
  <si>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</si>
  <si>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</si>
  <si>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</si>
  <si>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</si>
  <si>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</si>
  <si>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</si>
  <si>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</si>
  <si>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</si>
  <si>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</si>
  <si>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</si>
  <si>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</si>
  <si>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</si>
  <si>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</si>
  <si>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</si>
  <si>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</si>
  <si>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</si>
  <si>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</si>
  <si>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</si>
  <si>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</si>
  <si>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</si>
  <si>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</si>
  <si>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</si>
  <si>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</si>
  <si>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</si>
  <si>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</si>
  <si>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</si>
  <si>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</si>
  <si>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</si>
  <si>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</si>
  <si>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</si>
  <si>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</si>
  <si>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</si>
  <si>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</si>
  <si>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</si>
  <si>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</si>
  <si>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</si>
  <si>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</si>
  <si>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</si>
  <si>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</si>
  <si>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</si>
  <si>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</si>
  <si>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</si>
  <si>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</si>
  <si>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</si>
  <si>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</si>
  <si>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</si>
  <si>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</si>
  <si>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</si>
  <si>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</si>
  <si>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</si>
  <si>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</si>
  <si>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</si>
  <si>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</si>
  <si>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</si>
  <si>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</si>
  <si>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</si>
  <si>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</si>
  <si>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</si>
  <si>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</si>
  <si>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</si>
  <si>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</si>
  <si>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</si>
  <si>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</si>
  <si>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</si>
  <si>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</si>
  <si>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</si>
  <si>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</si>
  <si>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</si>
  <si>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</si>
  <si>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</si>
  <si>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</si>
  <si>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</si>
  <si>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</si>
  <si>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</si>
  <si>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</si>
  <si>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</si>
  <si>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</si>
  <si>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</si>
  <si>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</si>
  <si>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</si>
  <si>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</si>
  <si>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</si>
  <si>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</si>
  <si>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</si>
  <si>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</si>
  <si>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</si>
  <si>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</si>
  <si>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</si>
  <si>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</si>
  <si>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</si>
  <si>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</si>
  <si>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</si>
  <si>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</si>
  <si>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</si>
  <si>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</si>
  <si>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</si>
  <si>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</si>
  <si>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</si>
  <si>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</si>
  <si>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</si>
  <si>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</si>
  <si>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</si>
  <si>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</si>
  <si>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</si>
  <si>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</si>
  <si>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</si>
  <si>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</si>
  <si>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</si>
  <si>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</si>
  <si>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</si>
  <si>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</si>
  <si>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</si>
  <si>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</si>
  <si>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</si>
  <si>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</si>
  <si>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</si>
  <si>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</si>
  <si>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</si>
  <si>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</si>
  <si>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</si>
  <si>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</si>
  <si>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</si>
  <si>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</si>
  <si>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</si>
  <si>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</si>
  <si>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</si>
  <si>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</si>
  <si>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</si>
  <si>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</si>
  <si>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</si>
  <si>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</si>
  <si>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</si>
  <si>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</si>
  <si>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</si>
  <si>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</si>
  <si>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</si>
  <si>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</si>
  <si>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</si>
  <si>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</si>
  <si>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</si>
  <si>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</si>
  <si>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</si>
  <si>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</si>
  <si>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</si>
  <si>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</si>
  <si>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</si>
  <si>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</si>
  <si>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</si>
  <si>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</si>
  <si>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</si>
  <si>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</si>
  <si>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</si>
  <si>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</si>
  <si>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</si>
  <si>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</si>
  <si>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</si>
  <si>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</si>
  <si>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</si>
  <si>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</si>
  <si>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</si>
  <si>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</si>
  <si>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</si>
  <si>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</si>
  <si>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</si>
  <si>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</si>
  <si>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</si>
  <si>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</si>
  <si>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</si>
  <si>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</si>
  <si>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</si>
  <si>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</si>
  <si>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</si>
  <si>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</si>
  <si>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</si>
  <si>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</si>
  <si>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</si>
  <si>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</si>
  <si>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</si>
  <si>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</si>
  <si>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</si>
  <si>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</si>
  <si>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</si>
  <si>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</si>
  <si>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</si>
  <si>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</si>
  <si>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</si>
  <si>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</si>
  <si>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</si>
  <si>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</si>
  <si>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</si>
  <si>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</si>
  <si>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</si>
  <si>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</si>
  <si>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</si>
  <si>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</si>
  <si>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</si>
  <si>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</si>
  <si>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</si>
  <si>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</si>
  <si>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</si>
  <si>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</si>
  <si>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</si>
  <si>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</si>
  <si>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</si>
  <si>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</si>
  <si>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</si>
  <si>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</si>
  <si>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</si>
  <si>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</si>
  <si>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</si>
  <si>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</si>
  <si>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</si>
  <si>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</si>
  <si>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</si>
  <si>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</si>
  <si>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</si>
  <si>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</si>
  <si>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</si>
  <si>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</si>
  <si>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</si>
  <si>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</si>
  <si>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</si>
  <si>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</si>
  <si>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</si>
  <si>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</si>
  <si>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</si>
  <si>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</si>
  <si>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</si>
  <si>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</si>
  <si>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</si>
  <si>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</si>
  <si>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</si>
  <si>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</si>
  <si>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</si>
  <si>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</si>
  <si>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</si>
  <si>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</si>
  <si>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</si>
  <si>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</si>
  <si>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</si>
  <si>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</si>
  <si>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</si>
  <si>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</si>
  <si>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</si>
  <si>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</si>
  <si>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</si>
  <si>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</si>
  <si>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</si>
  <si>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</si>
  <si>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</si>
  <si>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</si>
  <si>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</si>
  <si>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</si>
  <si>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</si>
  <si>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</si>
  <si>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</si>
  <si>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</si>
  <si>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</si>
  <si>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</si>
  <si>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</si>
  <si>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</si>
  <si>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</si>
  <si>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</si>
  <si>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</si>
  <si>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</si>
  <si>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</si>
  <si>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</si>
  <si>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</si>
  <si>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</si>
  <si>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</si>
  <si>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</si>
  <si>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</si>
  <si>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</si>
  <si>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</si>
  <si>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</si>
  <si>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</si>
  <si>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</si>
  <si>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</si>
  <si>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</si>
  <si>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</si>
  <si>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</si>
  <si>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</si>
  <si>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</si>
  <si>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</si>
  <si>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</si>
  <si>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</si>
  <si>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</si>
  <si>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</si>
  <si>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</si>
  <si>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</si>
  <si>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</si>
  <si>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</si>
  <si>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</si>
  <si>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</si>
  <si>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</si>
  <si>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</si>
  <si>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</si>
  <si>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</si>
  <si>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</si>
  <si>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</si>
  <si>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</si>
  <si>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</si>
  <si>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</si>
  <si>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</si>
  <si>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</si>
  <si>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</si>
  <si>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</si>
  <si>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</si>
  <si>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</si>
  <si>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</si>
  <si>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</si>
  <si>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</si>
  <si>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</si>
  <si>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</si>
  <si>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</si>
  <si>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</si>
  <si>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</si>
  <si>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</si>
  <si>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</si>
  <si>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</si>
  <si>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</si>
  <si>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</si>
  <si>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</si>
  <si>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</si>
  <si>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</si>
  <si>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</si>
  <si>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</si>
  <si>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</si>
  <si>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</si>
  <si>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</si>
  <si>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</si>
  <si>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</si>
  <si>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</si>
  <si>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</si>
  <si>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</si>
  <si>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</si>
  <si>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</si>
  <si>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</si>
  <si>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</si>
  <si>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</si>
  <si>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</si>
  <si>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</si>
  <si>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</si>
  <si>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</si>
  <si>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</si>
  <si>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</si>
  <si>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</si>
  <si>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</si>
  <si>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</si>
  <si>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</si>
  <si>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</si>
  <si>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</si>
  <si>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</si>
  <si>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</si>
  <si>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</si>
  <si>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</si>
  <si>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</si>
  <si>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</si>
  <si>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</si>
  <si>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</si>
  <si>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</si>
  <si>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</si>
  <si>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</si>
  <si>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</si>
  <si>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</si>
  <si>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</si>
  <si>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</si>
  <si>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</si>
  <si>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</si>
  <si>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</si>
  <si>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</si>
  <si>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</si>
  <si>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</si>
  <si>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</si>
  <si>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</si>
  <si>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</si>
  <si>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</si>
  <si>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</si>
  <si>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</si>
  <si>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</si>
  <si>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</si>
  <si>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</si>
  <si>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</si>
  <si>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</si>
  <si>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</si>
  <si>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</si>
  <si>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</si>
  <si>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</si>
  <si>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</si>
  <si>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</si>
  <si>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</si>
  <si>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</si>
  <si>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</si>
  <si>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</si>
  <si>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</si>
  <si>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</si>
  <si>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</si>
  <si>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</si>
  <si>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</si>
  <si>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</si>
  <si>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</si>
  <si>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</si>
  <si>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</si>
  <si>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</si>
  <si>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</si>
  <si>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</si>
  <si>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</si>
  <si>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</si>
  <si>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</si>
  <si>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</si>
  <si>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</si>
  <si>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</si>
  <si>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</si>
  <si>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</si>
  <si>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</si>
  <si>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</si>
  <si>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</si>
  <si>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</si>
  <si>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</si>
  <si>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</si>
  <si>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</si>
  <si>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</si>
  <si>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</si>
  <si>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</si>
  <si>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</si>
  <si>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</si>
  <si>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</si>
  <si>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</si>
  <si>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</si>
  <si>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</si>
  <si>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</si>
  <si>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</si>
  <si>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</si>
  <si>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</si>
  <si>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</si>
  <si>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</si>
  <si>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</si>
  <si>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</si>
  <si>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</si>
  <si>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</si>
  <si>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</si>
  <si>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</si>
  <si>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</si>
  <si>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</si>
  <si>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</si>
  <si>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</si>
  <si>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</si>
  <si>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</si>
  <si>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</si>
  <si>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</si>
  <si>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</si>
  <si>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</si>
  <si>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</si>
  <si>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</si>
  <si>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</si>
  <si>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</si>
  <si>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</si>
  <si>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</si>
  <si>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</si>
  <si>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</si>
  <si>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</si>
  <si>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</si>
  <si>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</si>
  <si>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</si>
  <si>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</si>
  <si>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</si>
  <si>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</si>
  <si>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</si>
  <si>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</si>
  <si>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</si>
  <si>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</si>
  <si>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</si>
  <si>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</si>
  <si>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</si>
  <si>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</si>
  <si>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</si>
  <si>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</si>
  <si>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</si>
  <si>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</si>
  <si>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</si>
  <si>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</si>
  <si>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</si>
  <si>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</si>
  <si>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</si>
  <si>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</si>
  <si>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</si>
  <si>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</si>
  <si>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</si>
  <si>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</si>
  <si>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</si>
  <si>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</si>
  <si>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</si>
  <si>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</si>
  <si>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</si>
  <si>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</si>
  <si>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</si>
  <si>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</si>
  <si>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</si>
  <si>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</si>
  <si>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</si>
  <si>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</si>
  <si>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</si>
  <si>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</si>
  <si>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</si>
  <si>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</si>
  <si>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</si>
  <si>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</si>
  <si>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</si>
  <si>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</si>
  <si>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</si>
  <si>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</si>
  <si>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</si>
  <si>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</si>
  <si>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</si>
  <si>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</si>
  <si>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</si>
  <si>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</si>
  <si>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</si>
  <si>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</si>
  <si>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</si>
  <si>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</si>
  <si>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</si>
  <si>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</si>
  <si>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</si>
  <si>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</si>
  <si>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</si>
  <si>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</si>
  <si>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</si>
  <si>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</si>
  <si>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</si>
  <si>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</si>
  <si>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</si>
  <si>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</si>
  <si>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</si>
  <si>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</si>
  <si>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</si>
  <si>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</si>
  <si>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</si>
  <si>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</si>
  <si>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</si>
  <si>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</si>
  <si>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</si>
  <si>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</si>
  <si>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</si>
  <si>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</si>
  <si>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</si>
  <si>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</si>
  <si>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</si>
  <si>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</si>
  <si>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</si>
  <si>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</si>
  <si>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</si>
  <si>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</si>
  <si>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</si>
  <si>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</si>
  <si>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</si>
  <si>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</si>
  <si>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</si>
  <si>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</si>
  <si>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</si>
  <si>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</si>
  <si>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</si>
  <si>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</si>
  <si>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</si>
  <si>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</si>
  <si>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</si>
  <si>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</si>
  <si>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</si>
  <si>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</si>
  <si>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</si>
  <si>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</si>
  <si>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</si>
  <si>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</si>
  <si>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</si>
  <si>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</si>
  <si>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</si>
  <si>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</si>
  <si>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</si>
  <si>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</si>
  <si>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</si>
  <si>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</si>
  <si>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</si>
  <si>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</si>
  <si>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</si>
  <si>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</si>
  <si>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</si>
  <si>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</si>
  <si>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</si>
  <si>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</si>
  <si>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</si>
  <si>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</si>
  <si>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</si>
  <si>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</si>
  <si>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</si>
  <si>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</si>
  <si>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</si>
  <si>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</si>
  <si>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</si>
  <si>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</si>
  <si>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</si>
  <si>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</si>
  <si>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</si>
  <si>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</si>
  <si>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</si>
  <si>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</si>
  <si>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</si>
  <si>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</si>
  <si>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</si>
  <si>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</si>
  <si>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</si>
  <si>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</si>
  <si>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</si>
  <si>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</si>
  <si>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</si>
  <si>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</si>
  <si>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</si>
  <si>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</si>
  <si>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</si>
  <si>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</si>
  <si>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</si>
  <si>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</si>
  <si>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</si>
  <si>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</si>
  <si>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</si>
  <si>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</si>
  <si>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</si>
  <si>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</si>
  <si>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</si>
  <si>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</si>
  <si>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</si>
  <si>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</si>
  <si>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</si>
  <si>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</si>
  <si>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</si>
  <si>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</si>
  <si>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</si>
  <si>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</si>
  <si>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</si>
  <si>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</si>
  <si>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</si>
  <si>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</si>
  <si>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</si>
  <si>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</si>
  <si>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</si>
  <si>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</si>
  <si>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</si>
  <si>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</si>
  <si>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</si>
  <si>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</si>
  <si>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</si>
  <si>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</si>
  <si>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</si>
  <si>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</si>
  <si>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</si>
  <si>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</si>
  <si>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</si>
  <si>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</si>
  <si>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</si>
  <si>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</si>
  <si>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</si>
  <si>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</si>
  <si>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</si>
  <si>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</si>
  <si>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</si>
  <si>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</si>
  <si>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</si>
  <si>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</si>
  <si>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</si>
  <si>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</si>
  <si>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</si>
  <si>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</si>
  <si>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</si>
  <si>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</si>
  <si>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</si>
  <si>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</si>
  <si>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</si>
  <si>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</si>
  <si>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</si>
  <si>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</si>
  <si>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</si>
  <si>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</si>
  <si>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</si>
  <si>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</si>
  <si>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</si>
  <si>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</si>
  <si>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</si>
  <si>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</si>
  <si>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</si>
  <si>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</si>
  <si>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</si>
  <si>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</si>
  <si>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</si>
  <si>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</si>
  <si>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</si>
  <si>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</si>
  <si>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</si>
  <si>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</si>
  <si>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</si>
  <si>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</si>
  <si>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</si>
  <si>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</si>
  <si>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</si>
  <si>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</si>
  <si>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</si>
  <si>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</si>
  <si>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</si>
  <si>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</si>
  <si>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</si>
  <si>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</si>
  <si>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</si>
  <si>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</si>
  <si>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</si>
  <si>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</si>
  <si>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</si>
  <si>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</si>
  <si>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</si>
  <si>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</si>
  <si>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</si>
  <si>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</si>
  <si>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</si>
  <si>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</si>
  <si>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</si>
  <si>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</si>
  <si>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</si>
  <si>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</si>
  <si>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</si>
  <si>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</si>
  <si>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</si>
  <si>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</si>
  <si>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</si>
  <si>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</si>
  <si>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</si>
  <si>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</si>
  <si>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</si>
  <si>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</si>
  <si>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</si>
  <si>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</si>
  <si>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</si>
  <si>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</si>
  <si>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</si>
  <si>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</si>
  <si>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</si>
  <si>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</si>
  <si>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</si>
  <si>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</si>
  <si>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</si>
  <si>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</si>
  <si>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</si>
  <si>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</si>
  <si>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</si>
  <si>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</si>
  <si>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</si>
  <si>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</si>
  <si>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</si>
  <si>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</si>
  <si>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</si>
  <si>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</si>
  <si>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</si>
  <si>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</si>
  <si>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</si>
  <si>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</si>
  <si>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</si>
  <si>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</si>
  <si>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</si>
  <si>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</si>
  <si>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</si>
  <si>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</si>
  <si>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</si>
  <si>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</si>
  <si>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</si>
  <si>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</si>
  <si>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</si>
  <si>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</si>
  <si>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</si>
  <si>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</si>
  <si>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</si>
  <si>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</si>
  <si>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</si>
  <si>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</si>
  <si>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</si>
  <si>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</si>
  <si>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</si>
  <si>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</si>
  <si>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</si>
  <si>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</si>
  <si>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</si>
  <si>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</si>
  <si>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</si>
  <si>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</si>
  <si>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</si>
  <si>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</si>
  <si>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</si>
  <si>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</si>
  <si>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</si>
  <si>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</si>
  <si>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</si>
  <si>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</si>
  <si>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</si>
  <si>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</si>
  <si>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</si>
  <si>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</si>
  <si>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</si>
  <si>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</si>
  <si>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</si>
  <si>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</si>
  <si>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</si>
  <si>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</si>
  <si>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</si>
  <si>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</si>
  <si>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</si>
  <si>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</si>
  <si>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</si>
  <si>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</si>
  <si>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</si>
  <si>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</si>
  <si>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</si>
  <si>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</si>
  <si>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</si>
  <si>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</si>
  <si>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</si>
  <si>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</si>
  <si>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</si>
  <si>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</si>
  <si>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</si>
  <si>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</si>
  <si>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</si>
  <si>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</si>
  <si>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</si>
  <si>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</si>
  <si>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</si>
  <si>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</si>
  <si>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</si>
  <si>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</si>
  <si>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</si>
  <si>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</si>
  <si>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</si>
  <si>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</si>
  <si>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</si>
  <si>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</si>
  <si>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</si>
  <si>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</si>
  <si>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</si>
  <si>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</si>
  <si>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</si>
  <si>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</si>
  <si>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</si>
  <si>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</si>
  <si>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</si>
  <si>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</si>
  <si>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</si>
  <si>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</si>
  <si>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</si>
  <si>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</si>
  <si>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</si>
  <si>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</si>
  <si>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</si>
  <si>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</si>
  <si>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</si>
  <si>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</si>
  <si>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</si>
  <si>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</si>
  <si>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</si>
  <si>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</si>
  <si>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</si>
  <si>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</si>
  <si>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</si>
  <si>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</si>
  <si>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</si>
  <si>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</si>
  <si>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</si>
  <si>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</si>
  <si>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</si>
  <si>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</si>
  <si>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</si>
  <si>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</si>
  <si>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</si>
  <si>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</si>
  <si>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</si>
  <si>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</si>
  <si>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</si>
  <si>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</si>
  <si>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</si>
  <si>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</si>
  <si>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</si>
  <si>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</si>
  <si>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</si>
  <si>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</si>
  <si>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</si>
  <si>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</si>
  <si>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</si>
  <si>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</si>
  <si>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</si>
  <si>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</si>
  <si>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</si>
  <si>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</si>
  <si>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</si>
  <si>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</si>
  <si>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</si>
  <si>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</si>
  <si>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</si>
  <si>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</si>
  <si>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</si>
  <si>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</si>
  <si>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</si>
  <si>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</si>
  <si>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</si>
  <si>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</si>
  <si>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</si>
  <si>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</si>
  <si>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</si>
  <si>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</si>
  <si>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</si>
  <si>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</si>
  <si>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</si>
  <si>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</si>
  <si>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</si>
  <si>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</si>
  <si>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</si>
  <si>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</si>
  <si>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</si>
  <si>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</si>
  <si>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</si>
  <si>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</si>
  <si>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</si>
  <si>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</si>
  <si>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</si>
  <si>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</si>
  <si>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</si>
  <si>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</si>
  <si>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</si>
  <si>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</si>
  <si>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</si>
  <si>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</si>
  <si>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</si>
  <si>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</si>
  <si>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</si>
  <si>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</si>
  <si>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</si>
  <si>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</si>
  <si>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</si>
  <si>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</si>
  <si>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</si>
  <si>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</si>
  <si>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</si>
  <si>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</si>
  <si>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</si>
  <si>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</si>
  <si>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</si>
  <si>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</si>
  <si>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</si>
  <si>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</si>
  <si>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</si>
  <si>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</si>
  <si>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</si>
  <si>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</si>
  <si>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</si>
  <si>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</si>
  <si>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</si>
  <si>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</si>
  <si>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</si>
  <si>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</si>
  <si>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</si>
  <si>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</si>
  <si>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</si>
  <si>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</si>
  <si>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</si>
  <si>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</si>
  <si>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</si>
  <si>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</si>
  <si>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</si>
  <si>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</si>
  <si>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</si>
  <si>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</si>
  <si>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</si>
  <si>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</si>
  <si>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</si>
  <si>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</si>
  <si>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</si>
  <si>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</si>
  <si>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</si>
  <si>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</si>
  <si>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</si>
  <si>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</si>
  <si>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</si>
  <si>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</si>
  <si>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</si>
  <si>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</si>
  <si>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</si>
  <si>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</si>
  <si>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</si>
  <si>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</si>
  <si>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</si>
  <si>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</si>
  <si>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</si>
  <si>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</si>
  <si>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</si>
  <si>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</si>
  <si>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</si>
  <si>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</si>
  <si>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</si>
  <si>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</si>
  <si>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</si>
  <si>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</si>
  <si>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</si>
  <si>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</si>
  <si>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</si>
  <si>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</si>
  <si>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</si>
  <si>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</si>
  <si>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</si>
  <si>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</si>
  <si>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</si>
  <si>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</si>
  <si>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</si>
  <si>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</si>
  <si>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</si>
  <si>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</si>
  <si>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</si>
  <si>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</si>
  <si>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</si>
  <si>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</si>
  <si>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</si>
  <si>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</si>
  <si>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</si>
  <si>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</si>
  <si>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</si>
  <si>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</si>
  <si>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</si>
  <si>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</si>
  <si>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</si>
  <si>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</si>
  <si>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</si>
  <si>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</si>
  <si>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</si>
  <si>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</si>
  <si>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</si>
  <si>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</si>
  <si>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</si>
  <si>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</si>
  <si>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</si>
  <si>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</si>
  <si>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</si>
  <si>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</si>
  <si>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</si>
  <si>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</si>
  <si>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</si>
  <si>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</si>
  <si>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</si>
  <si>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</si>
  <si>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</si>
  <si>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</si>
  <si>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</si>
  <si>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</si>
  <si>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</si>
  <si>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</si>
  <si>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</si>
  <si>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</si>
  <si>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</si>
  <si>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</si>
  <si>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</si>
  <si>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</si>
  <si>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</si>
  <si>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</si>
  <si>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</si>
  <si>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</si>
  <si>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</si>
  <si>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</si>
  <si>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</si>
  <si>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</si>
  <si>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</si>
  <si>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</si>
  <si>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</si>
  <si>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</si>
  <si>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</si>
  <si>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</si>
  <si>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</si>
  <si>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</si>
  <si>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</si>
  <si>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</si>
  <si>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</si>
  <si>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</si>
  <si>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</si>
  <si>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</si>
  <si>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</si>
  <si>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</si>
  <si>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</si>
  <si>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</si>
  <si>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</si>
  <si>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</si>
  <si>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</si>
  <si>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</si>
  <si>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</si>
  <si>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</si>
  <si>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</si>
  <si>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</si>
  <si>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</si>
  <si>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</si>
  <si>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</si>
  <si>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</si>
  <si>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</si>
  <si>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</si>
  <si>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</si>
  <si>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</si>
  <si>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</si>
  <si>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</si>
  <si>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</si>
  <si>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</si>
  <si>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</si>
  <si>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</si>
  <si>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</si>
  <si>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</si>
  <si>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</si>
  <si>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</si>
  <si>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</si>
  <si>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</si>
  <si>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</si>
  <si>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</si>
  <si>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</si>
  <si>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</si>
  <si>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</si>
  <si>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</si>
  <si>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</si>
  <si>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</si>
  <si>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</si>
  <si>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</si>
  <si>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</si>
  <si>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</si>
  <si>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</si>
  <si>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</si>
  <si>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</si>
  <si>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</si>
  <si>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</si>
  <si>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</si>
  <si>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</si>
  <si>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</si>
  <si>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</si>
  <si>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</si>
  <si>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</si>
  <si>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</si>
  <si>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</si>
  <si>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</si>
  <si>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</si>
  <si>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</si>
  <si>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</si>
  <si>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</si>
  <si>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</si>
  <si>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</si>
  <si>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</si>
  <si>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</si>
  <si>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</si>
  <si>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</si>
  <si>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</si>
  <si>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</si>
  <si>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</si>
  <si>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</si>
  <si>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</si>
  <si>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</si>
  <si>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</si>
  <si>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</si>
  <si>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</si>
  <si>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</si>
  <si>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</si>
  <si>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</si>
  <si>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</si>
  <si>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</si>
  <si>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</si>
  <si>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</si>
  <si>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</si>
  <si>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</si>
  <si>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</si>
  <si>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</si>
  <si>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</si>
  <si>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</si>
  <si>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</si>
  <si>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</si>
  <si>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</si>
  <si>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</si>
  <si>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</si>
  <si>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</si>
  <si>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</si>
  <si>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</si>
  <si>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</si>
  <si>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</si>
  <si>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</si>
  <si>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</si>
  <si>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</si>
  <si>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</si>
  <si>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</si>
  <si>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</si>
  <si>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</si>
  <si>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</si>
  <si>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</si>
  <si>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</si>
  <si>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</si>
  <si>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</si>
  <si>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</si>
  <si>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</si>
  <si>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</si>
  <si>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</si>
  <si>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</si>
  <si>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</si>
  <si>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</si>
  <si>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</si>
  <si>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</si>
  <si>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</si>
  <si>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</si>
  <si>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</si>
  <si>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</si>
  <si>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</si>
  <si>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</si>
  <si>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</si>
  <si>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</si>
  <si>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</si>
  <si>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</si>
  <si>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</si>
  <si>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</si>
  <si>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</si>
  <si>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</si>
  <si>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</si>
  <si>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</si>
  <si>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</si>
  <si>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</si>
  <si>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</si>
  <si>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</si>
  <si>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</si>
  <si>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</si>
  <si>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</si>
  <si>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</si>
  <si>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</si>
  <si>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</si>
  <si>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</si>
  <si>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</si>
  <si>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</si>
  <si>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</si>
  <si>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</si>
  <si>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</si>
  <si>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</si>
  <si>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</si>
  <si>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</si>
  <si>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</si>
  <si>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</si>
  <si>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</si>
  <si>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</si>
  <si>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</si>
  <si>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</si>
  <si>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</si>
  <si>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</si>
  <si>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</si>
  <si>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</si>
  <si>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</si>
  <si>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</si>
  <si>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</si>
  <si>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</si>
  <si>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</si>
  <si>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</si>
  <si>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</si>
  <si>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</si>
  <si>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</si>
  <si>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</si>
  <si>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</si>
  <si>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</si>
  <si>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</si>
  <si>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</si>
  <si>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</si>
  <si>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</si>
  <si>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</si>
  <si>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</si>
  <si>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</si>
  <si>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</si>
  <si>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</si>
  <si>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</si>
  <si>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</si>
  <si>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</si>
  <si>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</si>
  <si>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</si>
  <si>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</si>
  <si>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</si>
  <si>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</si>
  <si>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</si>
  <si>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</si>
  <si>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</si>
  <si>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</si>
  <si>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</si>
  <si>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</si>
  <si>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</si>
  <si>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</si>
  <si>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</si>
  <si>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</si>
  <si>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</si>
  <si>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</si>
  <si>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</si>
  <si>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</si>
  <si>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</si>
  <si>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</si>
  <si>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</si>
  <si>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</si>
  <si>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</si>
  <si>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</si>
  <si>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</si>
  <si>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</si>
  <si>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</si>
  <si>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</si>
  <si>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</si>
  <si>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</si>
  <si>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</si>
  <si>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</si>
  <si>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</si>
  <si>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</si>
  <si>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</si>
  <si>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</si>
  <si>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</si>
  <si>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</si>
  <si>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</si>
  <si>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</si>
  <si>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</si>
  <si>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</si>
  <si>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</si>
  <si>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</si>
  <si>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</si>
  <si>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</si>
  <si>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</si>
  <si>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</si>
  <si>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</si>
  <si>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</si>
  <si>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</si>
  <si>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</si>
  <si>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</si>
  <si>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</si>
  <si>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</si>
  <si>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</si>
  <si>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</si>
  <si>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</si>
  <si>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</si>
  <si>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</si>
  <si>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</si>
  <si>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</si>
  <si>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</si>
  <si>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</si>
  <si>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</si>
  <si>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</si>
  <si>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</si>
  <si>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</si>
  <si>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</si>
  <si>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</si>
  <si>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</si>
  <si>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</si>
  <si>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</si>
  <si>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</si>
  <si>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</si>
  <si>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</si>
  <si>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</si>
  <si>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</si>
  <si>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</si>
  <si>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</si>
  <si>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</si>
  <si>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</si>
  <si>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</si>
  <si>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</si>
  <si>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</si>
  <si>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</si>
  <si>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</si>
  <si>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</si>
  <si>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</si>
  <si>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</si>
  <si>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</si>
  <si>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</si>
  <si>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</si>
  <si>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</si>
  <si>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</si>
  <si>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</si>
  <si>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</si>
  <si>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</si>
  <si>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</si>
  <si>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</si>
  <si>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</si>
  <si>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</si>
  <si>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</si>
  <si>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</si>
  <si>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</si>
  <si>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</si>
  <si>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</si>
  <si>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</si>
  <si>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</si>
  <si>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</si>
  <si>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</si>
  <si>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</si>
  <si>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</si>
  <si>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</si>
  <si>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</si>
  <si>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</si>
  <si>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</si>
  <si>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</si>
  <si>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</si>
  <si>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</si>
  <si>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</si>
  <si>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</si>
  <si>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</si>
  <si>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</si>
  <si>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</si>
  <si>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</si>
  <si>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</si>
  <si>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</si>
  <si>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</si>
  <si>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</si>
  <si>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</si>
  <si>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</si>
  <si>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</si>
  <si>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</si>
  <si>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</si>
  <si>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</si>
  <si>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</si>
  <si>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</si>
  <si>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</si>
  <si>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</si>
  <si>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</si>
  <si>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</si>
  <si>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</si>
  <si>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</si>
  <si>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</si>
  <si>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</si>
  <si>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</si>
  <si>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</si>
  <si>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</si>
  <si>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</si>
  <si>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</si>
  <si>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</si>
  <si>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</si>
  <si>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</si>
  <si>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</si>
  <si>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</si>
  <si>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</si>
  <si>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</si>
  <si>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</si>
  <si>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</si>
  <si>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</si>
  <si>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</si>
  <si>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</si>
  <si>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</si>
  <si>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</si>
  <si>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</si>
  <si>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</si>
  <si>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</si>
  <si>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</si>
  <si>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</si>
  <si>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</si>
  <si>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</si>
  <si>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</si>
  <si>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</si>
  <si>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</si>
  <si>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</si>
  <si>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</si>
  <si>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</si>
  <si>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</si>
  <si>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</si>
  <si>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</si>
  <si>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</si>
  <si>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</si>
  <si>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</si>
  <si>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</si>
  <si>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</si>
  <si>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</si>
  <si>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</si>
  <si>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</si>
  <si>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</si>
  <si>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</si>
  <si>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</si>
  <si>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</si>
  <si>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</si>
  <si>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</si>
  <si>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</si>
  <si>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</si>
  <si>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</si>
  <si>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</si>
  <si>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</si>
  <si>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</si>
  <si>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</si>
  <si>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</si>
  <si>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</si>
  <si>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</si>
  <si>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</si>
  <si>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</si>
  <si>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</si>
  <si>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</si>
  <si>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</si>
  <si>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</si>
  <si>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</si>
  <si>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</si>
  <si>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</si>
  <si>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</si>
  <si>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</si>
  <si>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</si>
  <si>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</si>
  <si>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</si>
  <si>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</si>
  <si>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</si>
  <si>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</si>
  <si>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</si>
  <si>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</si>
  <si>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</si>
  <si>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</si>
  <si>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</si>
  <si>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</si>
  <si>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</si>
  <si>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</si>
  <si>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</si>
  <si>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</si>
  <si>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</si>
  <si>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</si>
  <si>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</si>
  <si>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</si>
  <si>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</si>
  <si>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</si>
  <si>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</si>
  <si>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</si>
  <si>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</si>
  <si>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</si>
  <si>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</si>
  <si>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</si>
  <si>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</si>
  <si>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</si>
  <si>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</si>
  <si>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</si>
  <si>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</si>
  <si>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</si>
  <si>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</si>
  <si>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</si>
  <si>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</si>
  <si>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</si>
  <si>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</si>
  <si>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</si>
  <si>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</si>
  <si>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</si>
  <si>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</si>
  <si>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</si>
  <si>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</si>
  <si>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</si>
  <si>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</si>
  <si>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</si>
  <si>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</si>
  <si>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</si>
  <si>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</si>
  <si>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</si>
  <si>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</si>
  <si>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</si>
  <si>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</si>
  <si>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</si>
  <si>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</si>
  <si>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</si>
  <si>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</si>
  <si>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</si>
  <si>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</si>
  <si>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</si>
  <si>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</si>
  <si>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</si>
  <si>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</si>
  <si>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</si>
  <si>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</si>
  <si>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</si>
  <si>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</si>
  <si>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</si>
  <si>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</si>
  <si>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</si>
  <si>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</si>
  <si>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</si>
  <si>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</si>
  <si>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</si>
  <si>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</si>
  <si>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</si>
  <si>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</si>
  <si>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</si>
  <si>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</si>
  <si>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</si>
  <si>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</si>
  <si>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</si>
  <si>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</si>
  <si>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</si>
  <si>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</si>
  <si>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</si>
  <si>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</si>
  <si>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</si>
  <si>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</si>
  <si>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</si>
  <si>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</si>
  <si>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</si>
  <si>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</si>
  <si>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</si>
  <si>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</si>
  <si>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</si>
  <si>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</si>
  <si>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</si>
  <si>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</si>
  <si>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</si>
  <si>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</si>
  <si>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</si>
  <si>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</si>
  <si>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</si>
  <si>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</si>
  <si>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</si>
  <si>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</si>
  <si>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</si>
  <si>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</si>
  <si>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</si>
  <si>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</si>
  <si>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</si>
  <si>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</si>
  <si>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</si>
  <si>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</si>
  <si>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</si>
  <si>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</si>
  <si>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</si>
  <si>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</si>
  <si>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</si>
  <si>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</si>
  <si>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</si>
  <si>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</si>
  <si>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</si>
  <si>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</si>
  <si>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</si>
  <si>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</si>
  <si>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</si>
  <si>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</si>
  <si>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</si>
  <si>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</si>
  <si>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</si>
  <si>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</si>
  <si>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</si>
  <si>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</si>
  <si>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</si>
  <si>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</si>
  <si>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</si>
  <si>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</si>
  <si>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</si>
  <si>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</si>
  <si>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</si>
  <si>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</si>
  <si>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</si>
  <si>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</si>
  <si>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</si>
  <si>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</si>
  <si>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</si>
  <si>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</si>
  <si>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</si>
  <si>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</si>
  <si>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</si>
  <si>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</si>
  <si>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</si>
  <si>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</si>
  <si>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</si>
  <si>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</si>
  <si>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</si>
  <si>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</si>
  <si>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</si>
  <si>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</si>
  <si>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</si>
  <si>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</si>
  <si>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</si>
  <si>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</si>
  <si>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</si>
  <si>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</si>
  <si>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</si>
  <si>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</si>
  <si>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</si>
  <si>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</si>
  <si>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</si>
  <si>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</si>
  <si>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</si>
  <si>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</si>
  <si>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</si>
  <si>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</si>
  <si>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</si>
  <si>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</si>
  <si>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</si>
  <si>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</si>
  <si>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</si>
  <si>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</si>
  <si>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</si>
  <si>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</si>
  <si>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</si>
  <si>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</si>
  <si>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</si>
  <si>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</si>
  <si>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</si>
  <si>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</si>
  <si>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</si>
  <si>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</si>
  <si>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</si>
  <si>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</si>
  <si>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</si>
  <si>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</si>
  <si>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</si>
  <si>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</si>
  <si>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</si>
  <si>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</si>
  <si>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</si>
  <si>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</si>
  <si>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</si>
  <si>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</si>
  <si>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</si>
  <si>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</si>
  <si>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</si>
  <si>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</si>
  <si>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</si>
  <si>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</si>
  <si>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</si>
  <si>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</si>
  <si>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</si>
  <si>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</si>
  <si>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</si>
  <si>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</si>
  <si>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</si>
  <si>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</si>
  <si>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</si>
  <si>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</si>
  <si>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</si>
  <si>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</si>
  <si>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</si>
  <si>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</si>
  <si>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</si>
  <si>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</si>
  <si>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</si>
  <si>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</si>
  <si>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</si>
  <si>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</si>
  <si>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</si>
  <si>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</si>
  <si>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</si>
  <si>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</si>
  <si>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</si>
  <si>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</si>
  <si>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</si>
  <si>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</si>
  <si>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</si>
  <si>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</si>
  <si>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</si>
  <si>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</si>
  <si>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</si>
  <si>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</si>
  <si>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</si>
  <si>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</si>
  <si>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</si>
  <si>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</si>
  <si>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</si>
  <si>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</si>
  <si>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</si>
  <si>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</si>
  <si>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</si>
  <si>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</si>
  <si>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</si>
  <si>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</si>
  <si>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</si>
  <si>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</si>
  <si>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</si>
  <si>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</si>
  <si>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</si>
  <si>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</si>
  <si>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</si>
  <si>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</si>
  <si>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</si>
  <si>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</si>
  <si>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</si>
  <si>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</si>
  <si>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</si>
  <si>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</si>
  <si>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</si>
  <si>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</si>
  <si>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</si>
  <si>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</si>
  <si>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</si>
  <si>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</si>
  <si>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</si>
  <si>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</si>
  <si>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</si>
  <si>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</si>
  <si>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</si>
  <si>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</si>
  <si>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</si>
  <si>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</si>
  <si>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</si>
  <si>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</si>
  <si>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</si>
  <si>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</si>
  <si>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</si>
  <si>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</si>
  <si>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</si>
  <si>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</si>
  <si>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</si>
  <si>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</si>
  <si>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</si>
  <si>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</si>
  <si>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</si>
  <si>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</si>
  <si>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</si>
  <si>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</si>
  <si>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</si>
  <si>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</si>
  <si>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</si>
  <si>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</si>
  <si>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</si>
  <si>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</si>
  <si>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</si>
  <si>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</si>
  <si>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</si>
  <si>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</si>
  <si>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</si>
  <si>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</si>
  <si>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</si>
  <si>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</si>
  <si>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</si>
  <si>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</si>
  <si>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</si>
  <si>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</si>
  <si>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</si>
  <si>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</si>
  <si>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</si>
  <si>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</si>
  <si>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</si>
  <si>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</si>
  <si>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</si>
  <si>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</si>
  <si>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</si>
  <si>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</si>
  <si>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</si>
  <si>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</si>
  <si>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</si>
  <si>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</si>
  <si>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</si>
  <si>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</si>
  <si>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</si>
  <si>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</si>
  <si>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</si>
  <si>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</si>
  <si>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</si>
  <si>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</si>
  <si>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</si>
  <si>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</si>
  <si>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</si>
  <si>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</si>
  <si>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</si>
  <si>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</si>
  <si>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</si>
  <si>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</si>
  <si>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</si>
  <si>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</si>
  <si>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</si>
  <si>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</si>
  <si>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</si>
  <si>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</si>
  <si>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</si>
  <si>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</si>
  <si>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</si>
  <si>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</si>
  <si>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</si>
  <si>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</si>
  <si>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</si>
  <si>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</si>
  <si>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</si>
  <si>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</si>
  <si>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</si>
  <si>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</si>
  <si>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</si>
  <si>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</si>
  <si>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</si>
  <si>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</si>
  <si>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</si>
  <si>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</si>
  <si>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</si>
  <si>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</si>
  <si>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</si>
  <si>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</si>
  <si>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</si>
  <si>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</si>
  <si>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</si>
  <si>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</si>
  <si>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</si>
  <si>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</si>
  <si>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</si>
  <si>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</si>
  <si>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</si>
  <si>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</si>
  <si>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</si>
  <si>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</si>
  <si>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</si>
  <si>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</si>
  <si>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</si>
  <si>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</si>
  <si>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</si>
  <si>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</si>
  <si>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</si>
  <si>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</si>
  <si>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</si>
  <si>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</si>
  <si>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</si>
  <si>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</si>
  <si>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</si>
  <si>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</si>
  <si>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</si>
  <si>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</si>
  <si>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</si>
  <si>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</si>
  <si>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</si>
  <si>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</si>
  <si>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</si>
  <si>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</si>
  <si>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</si>
  <si>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</si>
  <si>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</si>
  <si>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</si>
  <si>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</si>
  <si>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</si>
  <si>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</si>
  <si>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</si>
  <si>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</si>
  <si>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</si>
  <si>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</si>
  <si>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</si>
  <si>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</si>
  <si>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</si>
  <si>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</si>
  <si>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</si>
  <si>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</si>
  <si>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</si>
  <si>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</si>
  <si>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</si>
  <si>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</si>
  <si>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</si>
  <si>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</si>
  <si>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</si>
  <si>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</si>
  <si>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</si>
  <si>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</si>
  <si>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</si>
  <si>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</si>
  <si>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</si>
  <si>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</si>
  <si>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</si>
  <si>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</si>
  <si>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</si>
  <si>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</si>
  <si>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</si>
  <si>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</si>
  <si>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</si>
  <si>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</si>
  <si>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</si>
  <si>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</si>
  <si>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</si>
  <si>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</si>
  <si>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</si>
  <si>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</si>
  <si>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</si>
  <si>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</si>
  <si>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</si>
  <si>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</si>
  <si>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</si>
  <si>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</si>
  <si>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</si>
  <si>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</si>
  <si>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</si>
  <si>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</si>
  <si>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</si>
  <si>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</si>
  <si>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</si>
  <si>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</si>
  <si>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</si>
  <si>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</si>
  <si>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</si>
  <si>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</si>
  <si>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</si>
  <si>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</si>
  <si>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</si>
  <si>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</si>
  <si>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</si>
  <si>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</si>
  <si>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</si>
  <si>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</si>
  <si>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</si>
  <si>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</si>
  <si>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</si>
  <si>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</si>
  <si>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</si>
  <si>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</si>
  <si>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</si>
  <si>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</si>
  <si>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</si>
  <si>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</si>
  <si>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</si>
  <si>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</si>
  <si>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</si>
  <si>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</si>
  <si>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</si>
  <si>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</si>
  <si>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</si>
  <si>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</si>
  <si>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</si>
  <si>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</si>
  <si>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</si>
  <si>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</si>
  <si>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</si>
  <si>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</si>
  <si>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</si>
  <si>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</si>
  <si>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</si>
  <si>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</si>
  <si>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</si>
  <si>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</si>
  <si>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</si>
  <si>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</si>
  <si>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</si>
  <si>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2021-11-11005212020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</si>
  <si>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</si>
  <si>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Asociacion Padres de Familia Hogar Infantil Cafeterito "Asocafeterito"</t>
  </si>
  <si>
    <t>11-428-2019</t>
  </si>
  <si>
    <t xml:space="preserve">Prestar el servicio Centros de Desarrollo Infantil-HI, de conformidad con el Manual Operativo de la Modalidad Institucional y las directrices establecidas por el ICBF, en armonia con la Politica de Estado, para el Desarrollo Integral de la Primera Infancia De Cero a Siempre. </t>
  </si>
  <si>
    <t>11-1120-2018</t>
  </si>
  <si>
    <t xml:space="preserve">Prestar el servicio de Educacion Inicial  en el marco de la Atencion Integral a niñas y niños menores de 5 años o hasta su ingreso al grado de Transicion,de conformidad con el Manual Operativo de la Modalidad y las directrices establecidas por el ICBF, en armonia con la Politica de Estado para el Desarrollo Integral de la Primera Infancia "De Cero a Siempre", en el servicio Hogares Infantiles. </t>
  </si>
  <si>
    <t>11-1474-2017</t>
  </si>
  <si>
    <t xml:space="preserve">Prestar el servicio de Atencion Integral a los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 </t>
  </si>
  <si>
    <t>1657-2016</t>
  </si>
  <si>
    <t xml:space="preserve">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 </t>
  </si>
  <si>
    <t>410-2016</t>
  </si>
  <si>
    <t>695-2015</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</si>
  <si>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 </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</si>
  <si>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 </t>
  </si>
  <si>
    <t>1847-2012</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</si>
  <si>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</si>
  <si>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11-0521-2020</t>
  </si>
  <si>
    <t xml:space="preserve">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</si>
  <si>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CESAR AUGUSTO LOPEZ MONTERO</t>
  </si>
  <si>
    <t>3219773999 - 3208037819 - 3125848532</t>
  </si>
  <si>
    <t>asocafeterito@hotmail.com  -  hogarinfantilcafeterito@gmail.com</t>
  </si>
  <si>
    <t>ISIDRO ALFONSO ROA</t>
  </si>
  <si>
    <t>Calle 33a # 14-38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</si>
</sst>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1" zoomScale="85" zoomScaleNormal="85" zoomScaleSheetLayoutView="40" zoomScalePageLayoutView="40" workbookViewId="0">
      <selection activeCell="I204" sqref="I20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830002396</v>
      </c>
      <c r="C20" s="5"/>
      <c r="D20" s="73"/>
      <c r="E20" s="5"/>
      <c r="F20" s="5"/>
      <c r="G20" s="5"/>
      <c r="H20" s="186"/>
      <c r="I20" s="149" t="s">
        <v>1156</v>
      </c>
      <c r="J20" s="150" t="s">
        <v>188</v>
      </c>
      <c r="K20" s="151">
        <v>822425260</v>
      </c>
      <c r="L20" s="152">
        <v>44211</v>
      </c>
      <c r="M20" s="152">
        <v>44561</v>
      </c>
      <c r="N20" s="135">
        <f>+(M20-L20)/30</f>
        <v>11.666666666666666</v>
      </c>
      <c r="O20" s="138"/>
      <c r="U20" s="134"/>
      <c r="V20" s="105">
        <f ca="1">NOW()</f>
        <v>44187.793487499999</v>
      </c>
      <c r="W20" s="105">
        <f ca="1">NOW()</f>
        <v>44187.793487499999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PADRES DE FAMILIA HOGAR INFANTIL CAFETERITO ASOCAFETERITO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32</v>
      </c>
      <c r="D48" s="110" t="s">
        <v>2679</v>
      </c>
      <c r="E48" s="145">
        <v>43483</v>
      </c>
      <c r="F48" s="145">
        <v>43819</v>
      </c>
      <c r="G48" s="160">
        <f>IF(AND(E48&lt;&gt;"",F48&lt;&gt;""),((F48-E48)/30),"")</f>
        <v>11.2</v>
      </c>
      <c r="H48" s="119" t="s">
        <v>2680</v>
      </c>
      <c r="I48" s="113" t="s">
        <v>1156</v>
      </c>
      <c r="J48" s="113" t="s">
        <v>188</v>
      </c>
      <c r="K48" s="116">
        <v>719083228</v>
      </c>
      <c r="L48" s="115" t="s">
        <v>1148</v>
      </c>
      <c r="M48" s="117">
        <v>1</v>
      </c>
      <c r="N48" s="115" t="s">
        <v>27</v>
      </c>
      <c r="O48" s="115" t="s">
        <v>26</v>
      </c>
      <c r="P48" s="78"/>
    </row>
    <row r="49" spans="1:16" s="6" customFormat="1" ht="24.75" customHeight="1" x14ac:dyDescent="0.25">
      <c r="A49" s="143">
        <v>2</v>
      </c>
      <c r="B49" s="111" t="s">
        <v>2678</v>
      </c>
      <c r="C49" s="112" t="s">
        <v>32</v>
      </c>
      <c r="D49" s="110" t="s">
        <v>2681</v>
      </c>
      <c r="E49" s="145">
        <v>43405</v>
      </c>
      <c r="F49" s="145">
        <v>43441</v>
      </c>
      <c r="G49" s="160">
        <f t="shared" ref="G49:G50" si="2">IF(AND(E49&lt;&gt;"",F49&lt;&gt;""),((F49-E49)/30),"")</f>
        <v>1.2</v>
      </c>
      <c r="H49" s="119" t="s">
        <v>2682</v>
      </c>
      <c r="I49" s="113" t="s">
        <v>1156</v>
      </c>
      <c r="J49" s="113" t="s">
        <v>188</v>
      </c>
      <c r="K49" s="116">
        <v>67565440</v>
      </c>
      <c r="L49" s="115" t="s">
        <v>1148</v>
      </c>
      <c r="M49" s="117">
        <v>1</v>
      </c>
      <c r="N49" s="115" t="s">
        <v>27</v>
      </c>
      <c r="O49" s="115" t="s">
        <v>26</v>
      </c>
      <c r="P49" s="78"/>
    </row>
    <row r="50" spans="1:16" s="6" customFormat="1" ht="24.75" customHeight="1" x14ac:dyDescent="0.25">
      <c r="A50" s="143">
        <v>3</v>
      </c>
      <c r="B50" s="111" t="s">
        <v>2678</v>
      </c>
      <c r="C50" s="112" t="s">
        <v>32</v>
      </c>
      <c r="D50" s="110" t="s">
        <v>2683</v>
      </c>
      <c r="E50" s="145">
        <v>43040</v>
      </c>
      <c r="F50" s="145">
        <v>43404</v>
      </c>
      <c r="G50" s="160">
        <f t="shared" si="2"/>
        <v>12.133333333333333</v>
      </c>
      <c r="H50" s="119" t="s">
        <v>2684</v>
      </c>
      <c r="I50" s="113" t="s">
        <v>1156</v>
      </c>
      <c r="J50" s="113" t="s">
        <v>188</v>
      </c>
      <c r="K50" s="116">
        <v>649657288</v>
      </c>
      <c r="L50" s="115" t="s">
        <v>1148</v>
      </c>
      <c r="M50" s="117">
        <v>1</v>
      </c>
      <c r="N50" s="115" t="s">
        <v>27</v>
      </c>
      <c r="O50" s="115" t="s">
        <v>26</v>
      </c>
      <c r="P50" s="78"/>
    </row>
    <row r="51" spans="1:16" s="6" customFormat="1" ht="24.75" customHeight="1" outlineLevel="1" x14ac:dyDescent="0.25">
      <c r="A51" s="143">
        <v>4</v>
      </c>
      <c r="B51" s="111" t="s">
        <v>2678</v>
      </c>
      <c r="C51" s="112" t="s">
        <v>32</v>
      </c>
      <c r="D51" s="110" t="s">
        <v>2685</v>
      </c>
      <c r="E51" s="145">
        <v>42675</v>
      </c>
      <c r="F51" s="145">
        <v>43039</v>
      </c>
      <c r="G51" s="160">
        <f t="shared" ref="G51:G107" si="3">IF(AND(E51&lt;&gt;"",F51&lt;&gt;""),((F51-E51)/30),"")</f>
        <v>12.133333333333333</v>
      </c>
      <c r="H51" s="119" t="s">
        <v>2686</v>
      </c>
      <c r="I51" s="113" t="s">
        <v>1156</v>
      </c>
      <c r="J51" s="113" t="s">
        <v>188</v>
      </c>
      <c r="K51" s="116">
        <v>655848388</v>
      </c>
      <c r="L51" s="115" t="s">
        <v>1148</v>
      </c>
      <c r="M51" s="117">
        <v>1</v>
      </c>
      <c r="N51" s="115" t="s">
        <v>27</v>
      </c>
      <c r="O51" s="115" t="s">
        <v>26</v>
      </c>
      <c r="P51" s="78"/>
    </row>
    <row r="52" spans="1:16" s="7" customFormat="1" ht="24.75" customHeight="1" outlineLevel="1" x14ac:dyDescent="0.25">
      <c r="A52" s="144">
        <v>5</v>
      </c>
      <c r="B52" s="111" t="s">
        <v>2678</v>
      </c>
      <c r="C52" s="112" t="s">
        <v>32</v>
      </c>
      <c r="D52" s="110" t="s">
        <v>2687</v>
      </c>
      <c r="E52" s="145">
        <v>42401</v>
      </c>
      <c r="F52" s="145">
        <v>42674</v>
      </c>
      <c r="G52" s="160">
        <f t="shared" si="3"/>
        <v>9.1</v>
      </c>
      <c r="H52" s="119" t="s">
        <v>2689</v>
      </c>
      <c r="I52" s="113" t="s">
        <v>1156</v>
      </c>
      <c r="J52" s="113" t="s">
        <v>188</v>
      </c>
      <c r="K52" s="116">
        <v>485937024</v>
      </c>
      <c r="L52" s="115" t="s">
        <v>1148</v>
      </c>
      <c r="M52" s="117">
        <v>1</v>
      </c>
      <c r="N52" s="115" t="s">
        <v>27</v>
      </c>
      <c r="O52" s="115" t="s">
        <v>26</v>
      </c>
      <c r="P52" s="79"/>
    </row>
    <row r="53" spans="1:16" s="7" customFormat="1" ht="24.75" customHeight="1" outlineLevel="1" x14ac:dyDescent="0.25">
      <c r="A53" s="144">
        <v>6</v>
      </c>
      <c r="B53" s="111" t="s">
        <v>2678</v>
      </c>
      <c r="C53" s="112" t="s">
        <v>32</v>
      </c>
      <c r="D53" s="110" t="s">
        <v>2688</v>
      </c>
      <c r="E53" s="145">
        <v>42038</v>
      </c>
      <c r="F53" s="145">
        <v>42369</v>
      </c>
      <c r="G53" s="160">
        <f t="shared" si="3"/>
        <v>11.033333333333333</v>
      </c>
      <c r="H53" s="119" t="s">
        <v>2690</v>
      </c>
      <c r="I53" s="113" t="s">
        <v>1156</v>
      </c>
      <c r="J53" s="113" t="s">
        <v>188</v>
      </c>
      <c r="K53" s="116">
        <v>562293218</v>
      </c>
      <c r="L53" s="115" t="s">
        <v>1148</v>
      </c>
      <c r="M53" s="117">
        <v>1</v>
      </c>
      <c r="N53" s="115" t="s">
        <v>27</v>
      </c>
      <c r="O53" s="115" t="s">
        <v>26</v>
      </c>
      <c r="P53" s="79"/>
    </row>
    <row r="54" spans="1:16" s="7" customFormat="1" ht="24.75" customHeight="1" outlineLevel="1" x14ac:dyDescent="0.25">
      <c r="A54" s="144">
        <v>7</v>
      </c>
      <c r="B54" s="111" t="s">
        <v>2678</v>
      </c>
      <c r="C54" s="112" t="s">
        <v>32</v>
      </c>
      <c r="D54" s="110" t="s">
        <v>2691</v>
      </c>
      <c r="E54" s="145">
        <v>41246</v>
      </c>
      <c r="F54" s="145">
        <v>42004</v>
      </c>
      <c r="G54" s="160">
        <f t="shared" si="3"/>
        <v>25.266666666666666</v>
      </c>
      <c r="H54" s="119" t="s">
        <v>2692</v>
      </c>
      <c r="I54" s="113" t="s">
        <v>1156</v>
      </c>
      <c r="J54" s="113" t="s">
        <v>188</v>
      </c>
      <c r="K54" s="118">
        <v>1624511717</v>
      </c>
      <c r="L54" s="115" t="s">
        <v>1148</v>
      </c>
      <c r="M54" s="117">
        <v>1</v>
      </c>
      <c r="N54" s="115" t="s">
        <v>27</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43880</v>
      </c>
      <c r="F114" s="145">
        <v>44196</v>
      </c>
      <c r="G114" s="160">
        <f>IF(AND(E114&lt;&gt;"",F114&lt;&gt;""),((F114-E114)/30),"")</f>
        <v>10.533333333333333</v>
      </c>
      <c r="H114" s="119" t="s">
        <v>2694</v>
      </c>
      <c r="I114" s="121" t="s">
        <v>1156</v>
      </c>
      <c r="J114" s="121" t="s">
        <v>188</v>
      </c>
      <c r="K114" s="123">
        <v>801560893</v>
      </c>
      <c r="L114" s="100">
        <f>+IF(AND(K114&gt;0,O114="Ejecución"),(K114/877802)*Tabla28[[#This Row],[% participación]],IF(AND(K114&gt;0,O114&lt;&gt;"Ejecución"),"-",""))</f>
        <v>913.14543940433032</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34641</v>
      </c>
      <c r="D193" s="5"/>
      <c r="E193" s="126">
        <v>668</v>
      </c>
      <c r="F193" s="5"/>
      <c r="G193" s="5"/>
      <c r="H193" s="147" t="s">
        <v>2698</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2699</v>
      </c>
      <c r="J211" s="27" t="s">
        <v>2622</v>
      </c>
      <c r="K211" s="148" t="s">
        <v>2699</v>
      </c>
      <c r="L211" s="21"/>
      <c r="M211" s="21"/>
      <c r="N211" s="21"/>
      <c r="O211" s="8"/>
    </row>
    <row r="212" spans="1:15" x14ac:dyDescent="0.25">
      <c r="A212" s="9"/>
      <c r="B212" s="27" t="s">
        <v>2619</v>
      </c>
      <c r="C212" s="147" t="s">
        <v>2695</v>
      </c>
      <c r="D212" s="21"/>
      <c r="G212" s="27" t="s">
        <v>2621</v>
      </c>
      <c r="H212" s="148"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schemas.openxmlformats.org/package/2006/metadata/core-properties"/>
    <ds:schemaRef ds:uri="4fb10211-09fb-4e80-9f0b-184718d5d98c"/>
    <ds:schemaRef ds:uri="http://www.w3.org/XML/1998/namespace"/>
    <ds:schemaRef ds:uri="http://purl.org/dc/dcmitype/"/>
    <ds:schemaRef ds:uri="http://schemas.microsoft.com/office/2006/documentManagement/types"/>
    <ds:schemaRef ds:uri="a65d333d-5b59-4810-bc94-b80d9325abbc"/>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2020-12-23T00:03:15Z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