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UARIO C-ESCRITORIO INF\Desktop\CONTRATACION 2021\INVITACIONES CAQUETA\CARTA A PRESENT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<sst xmlns="http://schemas.openxmlformats.org/spreadsheetml/2006/main" count="3503" uniqueCount="2729">
  <si>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</si>
  <si>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</si>
  <si>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</si>
  <si>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</si>
  <si>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</si>
  <si>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</si>
  <si>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</si>
  <si>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</si>
  <si>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</si>
  <si>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</si>
  <si>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</si>
  <si>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</si>
  <si>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</si>
  <si>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</si>
  <si>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</si>
  <si>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</si>
  <si>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</si>
  <si>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</si>
  <si>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</si>
  <si>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</si>
  <si>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</si>
  <si>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</si>
  <si>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</si>
  <si>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</si>
  <si>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</si>
  <si>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</si>
  <si>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</si>
  <si>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</si>
  <si>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</si>
  <si>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</si>
  <si>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</si>
  <si>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</si>
  <si>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</si>
  <si>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</si>
  <si>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</si>
  <si>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</si>
  <si>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</si>
  <si>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</si>
  <si>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</si>
  <si>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</si>
  <si>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</si>
  <si>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</si>
  <si>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</si>
  <si>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</si>
  <si>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</si>
  <si>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</si>
  <si>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</si>
  <si>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</si>
  <si>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</si>
  <si>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</si>
  <si>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</si>
  <si>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</si>
  <si>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</si>
  <si>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</si>
  <si>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</si>
  <si>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</si>
  <si>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</si>
  <si>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</si>
  <si>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</si>
  <si>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</si>
  <si>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</si>
  <si>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</si>
  <si>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</si>
  <si>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</si>
  <si>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</si>
  <si>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</si>
  <si>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</si>
  <si>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</si>
  <si>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</si>
  <si>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</si>
  <si>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</si>
  <si>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</si>
  <si>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</si>
  <si>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</si>
  <si>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</si>
  <si>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</si>
  <si>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</si>
  <si>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</si>
  <si>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</si>
  <si>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</si>
  <si>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</si>
  <si>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</si>
  <si>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</si>
  <si>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</si>
  <si>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</si>
  <si>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</si>
  <si>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</si>
  <si>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</si>
  <si>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</si>
  <si>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</si>
  <si>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</si>
  <si>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</si>
  <si>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</si>
  <si>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</si>
  <si>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</si>
  <si>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</si>
  <si>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</si>
  <si>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</si>
  <si>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</si>
  <si>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</si>
  <si>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</si>
  <si>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</si>
  <si>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</si>
  <si>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</si>
  <si>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</si>
  <si>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</si>
  <si>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</si>
  <si>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</si>
  <si>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</si>
  <si>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</si>
  <si>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</si>
  <si>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</si>
  <si>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</si>
  <si>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</si>
  <si>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</si>
  <si>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</si>
  <si>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</si>
  <si>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</si>
  <si>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</si>
  <si>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</si>
  <si>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</si>
  <si>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</si>
  <si>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</si>
  <si>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</si>
  <si>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</si>
  <si>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</si>
  <si>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</si>
  <si>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</si>
  <si>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</si>
  <si>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</si>
  <si>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</si>
  <si>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</si>
  <si>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</si>
  <si>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</si>
  <si>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</si>
  <si>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</si>
  <si>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</si>
  <si>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</si>
  <si>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</si>
  <si>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</si>
  <si>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</si>
  <si>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</si>
  <si>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</si>
  <si>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</si>
  <si>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</si>
  <si>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</si>
  <si>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</si>
  <si>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</si>
  <si>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</si>
  <si>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</si>
  <si>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</si>
  <si>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</si>
  <si>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</si>
  <si>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</si>
  <si>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</si>
  <si>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</si>
  <si>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</si>
  <si>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</si>
  <si>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</si>
  <si>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</si>
  <si>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</si>
  <si>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</si>
  <si>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</si>
  <si>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</si>
  <si>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</si>
  <si>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</si>
  <si>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</si>
  <si>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</si>
  <si>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</si>
  <si>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</si>
  <si>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</si>
  <si>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</si>
  <si>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</si>
  <si>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</si>
  <si>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</si>
  <si>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</si>
  <si>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</si>
  <si>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</si>
  <si>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</si>
  <si>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</si>
  <si>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</si>
  <si>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</si>
  <si>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</si>
  <si>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</si>
  <si>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</si>
  <si>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</si>
  <si>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</si>
  <si>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</si>
  <si>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</si>
  <si>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</si>
  <si>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</si>
  <si>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</si>
  <si>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</si>
  <si>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</si>
  <si>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</si>
  <si>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</si>
  <si>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</si>
  <si>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</si>
  <si>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</si>
  <si>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</si>
  <si>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</si>
  <si>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</si>
  <si>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</si>
  <si>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</si>
  <si>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</si>
  <si>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</si>
  <si>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</si>
  <si>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</si>
  <si>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</si>
  <si>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</si>
  <si>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</si>
  <si>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</si>
  <si>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</si>
  <si>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</si>
  <si>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</si>
  <si>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</si>
  <si>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</si>
  <si>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</si>
  <si>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</si>
  <si>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</si>
  <si>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</si>
  <si>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</si>
  <si>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</si>
  <si>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</si>
  <si>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</si>
  <si>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</si>
  <si>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</si>
  <si>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</si>
  <si>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</si>
  <si>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</si>
  <si>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</si>
  <si>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</si>
  <si>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</si>
  <si>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</si>
  <si>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</si>
  <si>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</si>
  <si>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</si>
  <si>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</si>
  <si>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</si>
  <si>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</si>
  <si>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</si>
  <si>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</si>
  <si>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</si>
  <si>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</si>
  <si>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</si>
  <si>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</si>
  <si>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</si>
  <si>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</si>
  <si>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</si>
  <si>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</si>
  <si>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</si>
  <si>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</si>
  <si>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</si>
  <si>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</si>
  <si>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</si>
  <si>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</si>
  <si>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</si>
  <si>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</si>
  <si>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</si>
  <si>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</si>
  <si>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</si>
  <si>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</si>
  <si>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</si>
  <si>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</si>
  <si>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</si>
  <si>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</si>
  <si>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</si>
  <si>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</si>
  <si>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</si>
  <si>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</si>
  <si>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</si>
  <si>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</si>
  <si>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</si>
  <si>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</si>
  <si>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</si>
  <si>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</si>
  <si>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</si>
  <si>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</si>
  <si>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</si>
  <si>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</si>
  <si>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</si>
  <si>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</si>
  <si>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</si>
  <si>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</si>
  <si>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</si>
  <si>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</si>
  <si>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</si>
  <si>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</si>
  <si>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</si>
  <si>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</si>
  <si>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</si>
  <si>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</si>
  <si>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</si>
  <si>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</si>
  <si>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</si>
  <si>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</si>
  <si>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</si>
  <si>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</si>
  <si>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</si>
  <si>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</si>
  <si>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</si>
  <si>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</si>
  <si>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</si>
  <si>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</si>
  <si>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</si>
  <si>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</si>
  <si>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</si>
  <si>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</si>
  <si>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</si>
  <si>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</si>
  <si>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</si>
  <si>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</si>
  <si>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</si>
  <si>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</si>
  <si>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</si>
  <si>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</si>
  <si>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</si>
  <si>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</si>
  <si>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</si>
  <si>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</si>
  <si>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</si>
  <si>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</si>
  <si>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</si>
  <si>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</si>
  <si>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</si>
  <si>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</si>
  <si>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</si>
  <si>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</si>
  <si>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</si>
  <si>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</si>
  <si>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</si>
  <si>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</si>
  <si>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</si>
  <si>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</si>
  <si>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</si>
  <si>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</si>
  <si>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</si>
  <si>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</si>
  <si>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</si>
  <si>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</si>
  <si>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</si>
  <si>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</si>
  <si>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</si>
  <si>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</si>
  <si>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</si>
  <si>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</si>
  <si>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</si>
  <si>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</si>
  <si>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</si>
  <si>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</si>
  <si>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</si>
  <si>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</si>
  <si>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</si>
  <si>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</si>
  <si>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</si>
  <si>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</si>
  <si>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</si>
  <si>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</si>
  <si>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</si>
  <si>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</si>
  <si>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</si>
  <si>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</si>
  <si>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</si>
  <si>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</si>
  <si>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</si>
  <si>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</si>
  <si>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</si>
  <si>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</si>
  <si>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</si>
  <si>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</si>
  <si>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</si>
  <si>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</si>
  <si>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</si>
  <si>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</si>
  <si>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</si>
  <si>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</si>
  <si>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</si>
  <si>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</si>
  <si>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</si>
  <si>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</si>
  <si>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</si>
  <si>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</si>
  <si>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</si>
  <si>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</si>
  <si>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</si>
  <si>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</si>
  <si>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</si>
  <si>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</si>
  <si>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</si>
  <si>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</si>
  <si>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</si>
  <si>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</si>
  <si>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</si>
  <si>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</si>
  <si>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</si>
  <si>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</si>
  <si>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</si>
  <si>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</si>
  <si>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</si>
  <si>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</si>
  <si>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</si>
  <si>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</si>
  <si>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</si>
  <si>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</si>
  <si>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</si>
  <si>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</si>
  <si>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</si>
  <si>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</si>
  <si>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</si>
  <si>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</si>
  <si>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</si>
  <si>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</si>
  <si>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</si>
  <si>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</si>
  <si>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</si>
  <si>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</si>
  <si>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</si>
  <si>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</si>
  <si>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</si>
  <si>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</si>
  <si>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</si>
  <si>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</si>
  <si>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</si>
  <si>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</si>
  <si>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</si>
  <si>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</si>
  <si>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</si>
  <si>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</si>
  <si>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</si>
  <si>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</si>
  <si>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</si>
  <si>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</si>
  <si>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</si>
  <si>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</si>
  <si>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</si>
  <si>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</si>
  <si>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</si>
  <si>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</si>
  <si>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</si>
  <si>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</si>
  <si>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</si>
  <si>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</si>
  <si>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</si>
  <si>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</si>
  <si>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</si>
  <si>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</si>
  <si>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</si>
  <si>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</si>
  <si>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</si>
  <si>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</si>
  <si>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</si>
  <si>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</si>
  <si>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</si>
  <si>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</si>
  <si>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</si>
  <si>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</si>
  <si>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</si>
  <si>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</si>
  <si>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</si>
  <si>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</si>
  <si>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</si>
  <si>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</si>
  <si>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</si>
  <si>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</si>
  <si>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</si>
  <si>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</si>
  <si>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</si>
  <si>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</si>
  <si>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</si>
  <si>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</si>
  <si>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</si>
  <si>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</si>
  <si>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</si>
  <si>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</si>
  <si>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</si>
  <si>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</si>
  <si>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</si>
  <si>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</si>
  <si>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</si>
  <si>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</si>
  <si>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</si>
  <si>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</si>
  <si>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</si>
  <si>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</si>
  <si>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</si>
  <si>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</si>
  <si>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</si>
  <si>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</si>
  <si>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</si>
  <si>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</si>
  <si>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</si>
  <si>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</si>
  <si>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</si>
  <si>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</si>
  <si>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</si>
  <si>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</si>
  <si>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</si>
  <si>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</si>
  <si>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</si>
  <si>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</si>
  <si>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</si>
  <si>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</si>
  <si>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</si>
  <si>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</si>
  <si>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</si>
  <si>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</si>
  <si>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</si>
  <si>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</si>
  <si>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</si>
  <si>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</si>
  <si>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</si>
  <si>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</si>
  <si>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</si>
  <si>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</si>
  <si>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</si>
  <si>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</si>
  <si>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</si>
  <si>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</si>
  <si>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</si>
  <si>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</si>
  <si>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</si>
  <si>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</si>
  <si>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</si>
  <si>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</si>
  <si>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</si>
  <si>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</si>
  <si>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</si>
  <si>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</si>
  <si>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</si>
  <si>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</si>
  <si>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</si>
  <si>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</si>
  <si>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</si>
  <si>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</si>
  <si>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</si>
  <si>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</si>
  <si>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</si>
  <si>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</si>
  <si>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</si>
  <si>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</si>
  <si>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</si>
  <si>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</si>
  <si>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</si>
  <si>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</si>
  <si>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</si>
  <si>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</si>
  <si>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</si>
  <si>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</si>
  <si>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</si>
  <si>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</si>
  <si>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</si>
  <si>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</si>
  <si>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</si>
  <si>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</si>
  <si>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</si>
  <si>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</si>
  <si>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</si>
  <si>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</si>
  <si>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</si>
  <si>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</si>
  <si>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</si>
  <si>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</si>
  <si>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</si>
  <si>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</si>
  <si>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</si>
  <si>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</si>
  <si>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</si>
  <si>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</si>
  <si>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</si>
  <si>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</si>
  <si>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</si>
  <si>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</si>
  <si>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</si>
  <si>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</si>
  <si>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</si>
  <si>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</si>
  <si>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</si>
  <si>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</si>
  <si>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</si>
  <si>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</si>
  <si>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</si>
  <si>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</si>
  <si>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</si>
  <si>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</si>
  <si>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</si>
  <si>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</si>
  <si>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</si>
  <si>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</si>
  <si>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</si>
  <si>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</si>
  <si>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</si>
  <si>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</si>
  <si>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</si>
  <si>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</si>
  <si>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</si>
  <si>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</si>
  <si>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</si>
  <si>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</si>
  <si>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</si>
  <si>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</si>
  <si>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</si>
  <si>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</si>
  <si>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</si>
  <si>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</si>
  <si>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</si>
  <si>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</si>
  <si>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</si>
  <si>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</si>
  <si>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</si>
  <si>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</si>
  <si>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</si>
  <si>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</si>
  <si>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</si>
  <si>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</si>
  <si>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</si>
  <si>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</si>
  <si>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</si>
  <si>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</si>
  <si>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</si>
  <si>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</si>
  <si>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</si>
  <si>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</si>
  <si>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</si>
  <si>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</si>
  <si>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</si>
  <si>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</si>
  <si>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</si>
  <si>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</si>
  <si>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</si>
  <si>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</si>
  <si>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</si>
  <si>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</si>
  <si>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</si>
  <si>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</si>
  <si>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</si>
  <si>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</si>
  <si>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</si>
  <si>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</si>
  <si>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</si>
  <si>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</si>
  <si>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</si>
  <si>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</si>
  <si>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</si>
  <si>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</si>
  <si>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</si>
  <si>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</si>
  <si>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</si>
  <si>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</si>
  <si>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</si>
  <si>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</si>
  <si>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</si>
  <si>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</si>
  <si>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</si>
  <si>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</si>
  <si>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</si>
  <si>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</si>
  <si>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</si>
  <si>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</si>
  <si>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</si>
  <si>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</si>
  <si>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</si>
  <si>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</si>
  <si>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</si>
  <si>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</si>
  <si>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</si>
  <si>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</si>
  <si>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</si>
  <si>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</si>
  <si>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</si>
  <si>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</si>
  <si>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</si>
  <si>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</si>
  <si>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</si>
  <si>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</si>
  <si>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</si>
  <si>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</si>
  <si>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</si>
  <si>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</si>
  <si>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</si>
  <si>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</si>
  <si>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</si>
  <si>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</si>
  <si>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</si>
  <si>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</si>
  <si>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</si>
  <si>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</si>
  <si>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</si>
  <si>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</si>
  <si>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</si>
  <si>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</si>
  <si>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</si>
  <si>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</si>
  <si>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</si>
  <si>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</si>
  <si>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</si>
  <si>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</si>
  <si>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</si>
  <si>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</si>
  <si>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</si>
  <si>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</si>
  <si>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</si>
  <si>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</si>
  <si>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</si>
  <si>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</si>
  <si>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</si>
  <si>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</si>
  <si>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</si>
  <si>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</si>
  <si>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</si>
  <si>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</si>
  <si>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</si>
  <si>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</si>
  <si>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</si>
  <si>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</si>
  <si>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</si>
  <si>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</si>
  <si>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</si>
  <si>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</si>
  <si>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</si>
  <si>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</si>
  <si>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</si>
  <si>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</si>
  <si>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</si>
  <si>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</si>
  <si>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</si>
  <si>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</si>
  <si>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</si>
  <si>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</si>
  <si>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</si>
  <si>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</si>
  <si>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</si>
  <si>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</si>
  <si>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</si>
  <si>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</si>
  <si>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</si>
  <si>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</si>
  <si>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</si>
  <si>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</si>
  <si>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</si>
  <si>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</si>
  <si>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</si>
  <si>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</si>
  <si>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</si>
  <si>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</si>
  <si>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</si>
  <si>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</si>
  <si>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</si>
  <si>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</si>
  <si>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</si>
  <si>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</si>
  <si>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</si>
  <si>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</si>
  <si>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</si>
  <si>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</si>
  <si>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</si>
  <si>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</si>
  <si>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</si>
  <si>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</si>
  <si>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</si>
  <si>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</si>
  <si>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</si>
  <si>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</si>
  <si>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</si>
  <si>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</si>
  <si>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</si>
  <si>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</si>
  <si>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</si>
  <si>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</si>
  <si>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</si>
  <si>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</si>
  <si>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</si>
  <si>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</si>
  <si>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</si>
  <si>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</si>
  <si>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</si>
  <si>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</si>
  <si>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</si>
  <si>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</si>
  <si>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</si>
  <si>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</si>
  <si>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</si>
  <si>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</si>
  <si>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</si>
  <si>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</si>
  <si>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</si>
  <si>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</si>
  <si>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</si>
  <si>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</si>
  <si>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</si>
  <si>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</si>
  <si>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</si>
  <si>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</si>
  <si>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</si>
  <si>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</si>
  <si>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</si>
  <si>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</si>
  <si>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</si>
  <si>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</si>
  <si>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</si>
  <si>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</si>
  <si>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</si>
  <si>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</si>
  <si>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</si>
  <si>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</si>
  <si>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</si>
  <si>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</si>
  <si>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</si>
  <si>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</si>
  <si>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</si>
  <si>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</si>
  <si>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</si>
  <si>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</si>
  <si>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</si>
  <si>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</si>
  <si>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</si>
  <si>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</si>
  <si>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</si>
  <si>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</si>
  <si>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</si>
  <si>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</si>
  <si>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</si>
  <si>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</si>
  <si>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</si>
  <si>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</si>
  <si>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</si>
  <si>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</si>
  <si>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</si>
  <si>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</si>
  <si>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</si>
  <si>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</si>
  <si>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</si>
  <si>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</si>
  <si>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</si>
  <si>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</si>
  <si>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</si>
  <si>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</si>
  <si>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</si>
  <si>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</si>
  <si>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</si>
  <si>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</si>
  <si>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</si>
  <si>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</si>
  <si>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</si>
  <si>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</si>
  <si>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</si>
  <si>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</si>
  <si>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</si>
  <si>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</si>
  <si>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</si>
  <si>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</si>
  <si>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</si>
  <si>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</si>
  <si>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</si>
  <si>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</si>
  <si>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</si>
  <si>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</si>
  <si>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</si>
  <si>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</si>
  <si>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</si>
  <si>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</si>
  <si>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</si>
  <si>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</si>
  <si>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</si>
  <si>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</si>
  <si>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</si>
  <si>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</si>
  <si>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</si>
  <si>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</si>
  <si>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</si>
  <si>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</si>
  <si>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</si>
  <si>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</si>
  <si>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</si>
  <si>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</si>
  <si>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</si>
  <si>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</si>
  <si>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</si>
  <si>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</si>
  <si>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</si>
  <si>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</si>
  <si>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</si>
  <si>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</si>
  <si>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</si>
  <si>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</si>
  <si>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</si>
  <si>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</si>
  <si>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</si>
  <si>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</si>
  <si>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</si>
  <si>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</si>
  <si>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</si>
  <si>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</si>
  <si>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</si>
  <si>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</si>
  <si>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</si>
  <si>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</si>
  <si>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</si>
  <si>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</si>
  <si>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</si>
  <si>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</si>
  <si>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</si>
  <si>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</si>
  <si>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</si>
  <si>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</si>
  <si>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</si>
  <si>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</si>
  <si>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</si>
  <si>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</si>
  <si>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</si>
  <si>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</si>
  <si>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</si>
  <si>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</si>
  <si>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</si>
  <si>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</si>
  <si>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</si>
  <si>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</si>
  <si>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</si>
  <si>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</si>
  <si>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</si>
  <si>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</si>
  <si>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</si>
  <si>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</si>
  <si>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</si>
  <si>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</si>
  <si>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</si>
  <si>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</si>
  <si>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</si>
  <si>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</si>
  <si>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</si>
  <si>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</si>
  <si>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</si>
  <si>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</si>
  <si>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</si>
  <si>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</si>
  <si>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</si>
  <si>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</si>
  <si>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</si>
  <si>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</si>
  <si>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</si>
  <si>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</si>
  <si>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</si>
  <si>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</si>
  <si>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</si>
  <si>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</si>
  <si>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</si>
  <si>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</si>
  <si>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</si>
  <si>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</si>
  <si>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</si>
  <si>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</si>
  <si>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</si>
  <si>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</si>
  <si>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</si>
  <si>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</si>
  <si>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</si>
  <si>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</si>
  <si>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</si>
  <si>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</si>
  <si>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</si>
  <si>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</si>
  <si>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</si>
  <si>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</si>
  <si>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</si>
  <si>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</si>
  <si>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</si>
  <si>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</si>
  <si>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</si>
  <si>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</si>
  <si>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</si>
  <si>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</si>
  <si>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</si>
  <si>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</si>
  <si>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</si>
  <si>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</si>
  <si>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</si>
  <si>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</si>
  <si>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</si>
  <si>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</si>
  <si>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</si>
  <si>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</si>
  <si>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</si>
  <si>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</si>
  <si>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</si>
  <si>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</si>
  <si>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</si>
  <si>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</si>
  <si>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</si>
  <si>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</si>
  <si>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</si>
  <si>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</si>
  <si>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</si>
  <si>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</si>
  <si>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</si>
  <si>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</si>
  <si>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</si>
  <si>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</si>
  <si>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</si>
  <si>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</si>
  <si>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</si>
  <si>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</si>
  <si>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</si>
  <si>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</si>
  <si>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</si>
  <si>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</si>
  <si>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</si>
  <si>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</si>
  <si>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</si>
  <si>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</si>
  <si>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</si>
  <si>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</si>
  <si>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</si>
  <si>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</si>
  <si>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</si>
  <si>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</si>
  <si>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</si>
  <si>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</si>
  <si>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</si>
  <si>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</si>
  <si>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</si>
  <si>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</si>
  <si>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</si>
  <si>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</si>
  <si>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</si>
  <si>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</si>
  <si>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</si>
  <si>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</si>
  <si>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</si>
  <si>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</si>
  <si>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</si>
  <si>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</si>
  <si>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</si>
  <si>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</si>
  <si>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</si>
  <si>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</si>
  <si>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</si>
  <si>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</si>
  <si>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</si>
  <si>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</si>
  <si>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</si>
  <si>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</si>
  <si>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</si>
  <si>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</si>
  <si>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</si>
  <si>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</si>
  <si>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</si>
  <si>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</si>
  <si>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</si>
  <si>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</si>
  <si>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</si>
  <si>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</si>
  <si>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</si>
  <si>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</si>
  <si>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</si>
  <si>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</si>
  <si>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</si>
  <si>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</si>
  <si>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</si>
  <si>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</si>
  <si>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</si>
  <si>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</si>
  <si>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</si>
  <si>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</si>
  <si>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</si>
  <si>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</si>
  <si>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</si>
  <si>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</si>
  <si>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</si>
  <si>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</si>
  <si>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</si>
  <si>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</si>
  <si>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</si>
  <si>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</si>
  <si>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</si>
  <si>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</si>
  <si>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</si>
  <si>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</si>
  <si>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</si>
  <si>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</si>
  <si>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</si>
  <si>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</si>
  <si>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</si>
  <si>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</si>
  <si>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</si>
  <si>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</si>
  <si>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</si>
  <si>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</si>
  <si>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</si>
  <si>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</si>
  <si>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</si>
  <si>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</si>
  <si>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</si>
  <si>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</si>
  <si>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</si>
  <si>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</si>
  <si>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</si>
  <si>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</si>
  <si>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</si>
  <si>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</si>
  <si>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</si>
  <si>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</si>
  <si>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</si>
  <si>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</si>
  <si>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</si>
  <si>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</si>
  <si>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</si>
  <si>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</si>
  <si>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</si>
  <si>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</si>
  <si>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</si>
  <si>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</si>
  <si>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</si>
  <si>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</si>
  <si>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</si>
  <si>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</si>
  <si>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</si>
  <si>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</si>
  <si>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</si>
  <si>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</si>
  <si>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</si>
  <si>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</si>
  <si>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</si>
  <si>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</si>
  <si>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</si>
  <si>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</si>
  <si>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</si>
  <si>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</si>
  <si>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</si>
  <si>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</si>
  <si>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</si>
  <si>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</si>
  <si>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</si>
  <si>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</si>
  <si>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</si>
  <si>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</si>
  <si>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</si>
  <si>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</si>
  <si>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</si>
  <si>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</si>
  <si>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</si>
  <si>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</si>
  <si>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</si>
  <si>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</si>
  <si>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</si>
  <si>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</si>
  <si>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</si>
  <si>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</si>
  <si>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</si>
  <si>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</si>
  <si>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</si>
  <si>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</si>
  <si>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</si>
  <si>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</si>
  <si>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</si>
  <si>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</si>
  <si>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</si>
  <si>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</si>
  <si>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</si>
  <si>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</si>
  <si>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</si>
  <si>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</si>
  <si>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</si>
  <si>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</si>
  <si>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</si>
  <si>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</si>
  <si>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</si>
  <si>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</si>
  <si>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</si>
  <si>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</si>
  <si>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</si>
  <si>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</si>
  <si>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</si>
  <si>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</si>
  <si>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</si>
  <si>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</si>
  <si>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</si>
  <si>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</si>
  <si>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</si>
  <si>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</si>
  <si>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</si>
  <si>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</si>
  <si>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</si>
  <si>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</si>
  <si>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</si>
  <si>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</si>
  <si>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</si>
  <si>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</si>
  <si>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</si>
  <si>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</si>
  <si>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</si>
  <si>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</si>
  <si>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</si>
  <si>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</si>
  <si>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</si>
  <si>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</si>
  <si>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</si>
  <si>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</si>
  <si>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</si>
  <si>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</si>
  <si>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</si>
  <si>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</si>
  <si>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</si>
  <si>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</si>
  <si>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</si>
  <si>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</si>
  <si>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</si>
  <si>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</si>
  <si>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</si>
  <si>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</si>
  <si>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</si>
  <si>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</si>
  <si>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</si>
  <si>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</si>
  <si>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</si>
  <si>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</si>
  <si>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</si>
  <si>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</si>
  <si>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</si>
  <si>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</si>
  <si>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</si>
  <si>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</si>
  <si>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</si>
  <si>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</si>
  <si>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</si>
  <si>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</si>
  <si>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</si>
  <si>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</si>
  <si>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</si>
  <si>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</si>
  <si>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</si>
  <si>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</si>
  <si>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</si>
  <si>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</si>
  <si>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</si>
  <si>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</si>
  <si>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</si>
  <si>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</si>
  <si>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</si>
  <si>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</si>
  <si>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</si>
  <si>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</si>
  <si>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</si>
  <si>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</si>
  <si>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</si>
  <si>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</si>
  <si>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</si>
  <si>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</si>
  <si>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</si>
  <si>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</si>
  <si>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</si>
  <si>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</si>
  <si>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</si>
  <si>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</si>
  <si>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</si>
  <si>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</si>
  <si>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</si>
  <si>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</si>
  <si>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</si>
  <si>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</si>
  <si>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</si>
  <si>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</si>
  <si>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</si>
  <si>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</si>
  <si>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</si>
  <si>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</si>
  <si>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</si>
  <si>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</si>
  <si>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</si>
  <si>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</si>
  <si>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</si>
  <si>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</si>
  <si>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</si>
  <si>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</si>
  <si>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</si>
  <si>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</si>
  <si>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</si>
  <si>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</si>
  <si>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</si>
  <si>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</si>
  <si>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</si>
  <si>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</si>
  <si>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</si>
  <si>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</si>
  <si>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</si>
  <si>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</si>
  <si>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</si>
  <si>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</si>
  <si>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</si>
  <si>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</si>
  <si>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</si>
  <si>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</si>
  <si>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</si>
  <si>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</si>
  <si>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</si>
  <si>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</si>
  <si>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</si>
  <si>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</si>
  <si>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</si>
  <si>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</si>
  <si>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</si>
  <si>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</si>
  <si>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</si>
  <si>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</si>
  <si>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</si>
  <si>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</si>
  <si>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</si>
  <si>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</si>
  <si>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</si>
  <si>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</si>
  <si>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</si>
  <si>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</si>
  <si>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</si>
  <si>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</si>
  <si>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</si>
  <si>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</si>
  <si>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</si>
  <si>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</si>
  <si>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</si>
  <si>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</si>
  <si>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</si>
  <si>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</si>
  <si>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</si>
  <si>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</si>
  <si>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</si>
  <si>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</si>
  <si>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</si>
  <si>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</si>
  <si>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</si>
  <si>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</si>
  <si>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</si>
  <si>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</si>
  <si>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</si>
  <si>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</si>
  <si>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</si>
  <si>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</si>
  <si>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</si>
  <si>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</si>
  <si>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</si>
  <si>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</si>
  <si>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</si>
  <si>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</si>
  <si>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</si>
  <si>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</si>
  <si>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</si>
  <si>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</si>
  <si>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</si>
  <si>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</si>
  <si>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</si>
  <si>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</si>
  <si>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</si>
  <si>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</si>
  <si>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</si>
  <si>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</si>
  <si>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</si>
  <si>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</si>
  <si>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</si>
  <si>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</si>
  <si>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</si>
  <si>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</si>
  <si>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</si>
  <si>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</si>
  <si>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</si>
  <si>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</si>
  <si>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</si>
  <si>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</si>
  <si>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</si>
  <si>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</si>
  <si>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</si>
  <si>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</si>
  <si>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</si>
  <si>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</si>
  <si>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</si>
  <si>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</si>
  <si>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</si>
  <si>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</si>
  <si>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</si>
  <si>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</si>
  <si>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</si>
  <si>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</si>
  <si>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</si>
  <si>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</si>
  <si>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</si>
  <si>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</si>
  <si>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</si>
  <si>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</si>
  <si>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</si>
  <si>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</si>
  <si>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</si>
  <si>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</si>
  <si>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</si>
  <si>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</si>
  <si>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</si>
  <si>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</si>
  <si>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</si>
  <si>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</si>
  <si>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</si>
  <si>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</si>
  <si>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</si>
  <si>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</si>
  <si>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</si>
  <si>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</si>
  <si>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</si>
  <si>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</si>
  <si>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</si>
  <si>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</si>
  <si>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</si>
  <si>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</si>
  <si>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</si>
  <si>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</si>
  <si>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</si>
  <si>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</si>
  <si>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</si>
  <si>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</si>
  <si>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</si>
  <si>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</si>
  <si>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</si>
  <si>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</si>
  <si>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</si>
  <si>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</si>
  <si>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</si>
  <si>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</si>
  <si>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</si>
  <si>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</si>
  <si>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</si>
  <si>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</si>
  <si>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</si>
  <si>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</si>
  <si>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</si>
  <si>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</si>
  <si>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</si>
  <si>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</si>
  <si>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</si>
  <si>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</si>
  <si>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</si>
  <si>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</si>
  <si>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</si>
  <si>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</si>
  <si>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</si>
  <si>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</si>
  <si>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</si>
  <si>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</si>
  <si>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</si>
  <si>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</si>
  <si>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</si>
  <si>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</si>
  <si>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</si>
  <si>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</si>
  <si>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</si>
  <si>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</si>
  <si>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</si>
  <si>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</si>
  <si>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</si>
  <si>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</si>
  <si>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</si>
  <si>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</si>
  <si>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</si>
  <si>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</si>
  <si>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</si>
  <si>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</si>
  <si>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</si>
  <si>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</si>
  <si>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</si>
  <si>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</si>
  <si>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</si>
  <si>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</si>
  <si>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</si>
  <si>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</si>
  <si>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</si>
  <si>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</si>
  <si>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</si>
  <si>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</si>
  <si>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</si>
  <si>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</si>
  <si>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</si>
  <si>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</si>
  <si>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</si>
  <si>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</si>
  <si>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</si>
  <si>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</si>
  <si>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</si>
  <si>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</si>
  <si>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</si>
  <si>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</si>
  <si>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</si>
  <si>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</si>
  <si>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</si>
  <si>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</si>
  <si>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</si>
  <si>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</si>
  <si>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</si>
  <si>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</si>
  <si>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</si>
  <si>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</si>
  <si>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</si>
  <si>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</si>
  <si>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</si>
  <si>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</si>
  <si>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</si>
  <si>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</si>
  <si>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</si>
  <si>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</si>
  <si>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</si>
  <si>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</si>
  <si>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</si>
  <si>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</si>
  <si>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</si>
  <si>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</si>
  <si>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</si>
  <si>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</si>
  <si>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</si>
  <si>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</si>
  <si>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</si>
  <si>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</si>
  <si>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</si>
  <si>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</si>
  <si>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</si>
  <si>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</si>
  <si>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</si>
  <si>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</si>
  <si>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</si>
  <si>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</si>
  <si>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</si>
  <si>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</si>
  <si>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</si>
  <si>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</si>
  <si>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</si>
  <si>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</si>
  <si>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</si>
  <si>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</si>
  <si>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</si>
  <si>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</si>
  <si>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</si>
  <si>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</si>
  <si>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</si>
  <si>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</si>
  <si>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</si>
  <si>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</si>
  <si>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</si>
  <si>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</si>
  <si>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</si>
  <si>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</si>
  <si>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</si>
  <si>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</si>
  <si>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</si>
  <si>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</si>
  <si>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</si>
  <si>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</si>
  <si>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</si>
  <si>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</si>
  <si>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</si>
  <si>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</si>
  <si>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</si>
  <si>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</si>
  <si>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</si>
  <si>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</si>
  <si>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</si>
  <si>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</si>
  <si>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</si>
  <si>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</si>
  <si>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</si>
  <si>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</si>
  <si>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</si>
  <si>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</si>
  <si>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</si>
  <si>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</si>
  <si>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</si>
  <si>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</si>
  <si>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</si>
  <si>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</si>
  <si>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</si>
  <si>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</si>
  <si>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</si>
  <si>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</si>
  <si>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</si>
  <si>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</si>
  <si>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</si>
  <si>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</si>
  <si>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</si>
  <si>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</si>
  <si>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</si>
  <si>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</si>
  <si>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</si>
  <si>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</si>
  <si>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</si>
  <si>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</si>
  <si>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</si>
  <si>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</si>
  <si>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</si>
  <si>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</si>
  <si>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</si>
  <si>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</si>
  <si>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</si>
  <si>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</si>
  <si>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</si>
  <si>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</si>
  <si>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</si>
  <si>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</si>
  <si>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</si>
  <si>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</si>
  <si>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</si>
  <si>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</si>
  <si>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</si>
  <si>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</si>
  <si>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</si>
  <si>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</si>
  <si>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</si>
  <si>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</si>
  <si>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</si>
  <si>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</si>
  <si>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</si>
  <si>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</si>
  <si>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</si>
  <si>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</si>
  <si>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</si>
  <si>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</si>
  <si>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</si>
  <si>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</si>
  <si>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</si>
  <si>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</si>
  <si>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</si>
  <si>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</si>
  <si>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</si>
  <si>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</si>
  <si>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</si>
  <si>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</si>
  <si>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</si>
  <si>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</si>
  <si>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</si>
  <si>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</si>
  <si>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</si>
  <si>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</si>
  <si>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</si>
  <si>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</si>
  <si>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</si>
  <si>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</si>
  <si>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</si>
  <si>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</si>
  <si>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</si>
  <si>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</si>
  <si>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</si>
  <si>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</si>
  <si>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</si>
  <si>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</si>
  <si>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</si>
  <si>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</si>
  <si>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</si>
  <si>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</si>
  <si>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</si>
  <si>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</si>
  <si>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</si>
  <si>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</si>
  <si>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</si>
  <si>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</si>
  <si>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</si>
  <si>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</si>
  <si>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</si>
  <si>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</si>
  <si>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</si>
  <si>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</si>
  <si>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</si>
  <si>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</si>
  <si>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</si>
  <si>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</si>
  <si>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</si>
  <si>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</si>
  <si>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</si>
  <si>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</si>
  <si>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</si>
  <si>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</si>
  <si>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</si>
  <si>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</si>
  <si>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</si>
  <si>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</si>
  <si>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</si>
  <si>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</si>
  <si>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</si>
  <si>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</si>
  <si>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</si>
  <si>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</si>
  <si>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</si>
  <si>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</si>
  <si>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</si>
  <si>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</si>
  <si>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</si>
  <si>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</si>
  <si>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</si>
  <si>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</si>
  <si>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</si>
  <si>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</si>
  <si>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</si>
  <si>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</si>
  <si>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</si>
  <si>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</si>
  <si>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</si>
  <si>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</si>
  <si>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</si>
  <si>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</si>
  <si>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</si>
  <si>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</si>
  <si>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</si>
  <si>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</si>
  <si>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</si>
  <si>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</si>
  <si>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</si>
  <si>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</si>
  <si>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</si>
  <si>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</si>
  <si>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</si>
  <si>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</si>
  <si>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</si>
  <si>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</si>
  <si>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</si>
  <si>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</si>
  <si>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</si>
  <si>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</si>
  <si>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</si>
  <si>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</si>
  <si>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</si>
  <si>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</si>
  <si>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</si>
  <si>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</si>
  <si>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</si>
  <si>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</si>
  <si>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</si>
  <si>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</si>
  <si>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</si>
  <si>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</si>
  <si>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</si>
  <si>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</si>
  <si>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</si>
  <si>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</si>
  <si>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</si>
  <si>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</si>
  <si>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</si>
  <si>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</si>
  <si>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</si>
  <si>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</si>
  <si>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</si>
  <si>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</si>
  <si>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</si>
  <si>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</si>
  <si>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</si>
  <si>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</si>
  <si>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</si>
  <si>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</si>
  <si>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</si>
  <si>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</si>
  <si>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</si>
  <si>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</si>
  <si>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</si>
  <si>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</si>
  <si>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</si>
  <si>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</si>
  <si>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</si>
  <si>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</si>
  <si>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</si>
  <si>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</si>
  <si>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</si>
  <si>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</si>
  <si>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</si>
  <si>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</si>
  <si>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</si>
  <si>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</si>
  <si>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</si>
  <si>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</si>
  <si>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</si>
  <si>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</si>
  <si>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</si>
  <si>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</si>
  <si>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</si>
  <si>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</si>
  <si>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</si>
  <si>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</si>
  <si>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</si>
  <si>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</si>
  <si>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</si>
  <si>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</si>
  <si>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</si>
  <si>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</si>
  <si>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</si>
  <si>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</si>
  <si>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</si>
  <si>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</si>
  <si>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</si>
  <si>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</si>
  <si>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</si>
  <si>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</si>
  <si>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</si>
  <si>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</si>
  <si>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</si>
  <si>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</si>
  <si>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</si>
  <si>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</si>
  <si>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</si>
  <si>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</si>
  <si>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</si>
  <si>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</si>
  <si>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</si>
  <si>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</si>
  <si>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</si>
  <si>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</si>
  <si>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</si>
  <si>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</si>
  <si>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</si>
  <si>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</si>
  <si>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</si>
  <si>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</si>
  <si>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</si>
  <si>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</si>
  <si>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</si>
  <si>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</si>
  <si>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</si>
  <si>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</si>
  <si>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</si>
  <si>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</si>
  <si>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</si>
  <si>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</si>
  <si>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</si>
  <si>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</si>
  <si>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</si>
  <si>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</si>
  <si>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</si>
  <si>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</si>
  <si>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</si>
  <si>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</si>
  <si>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</si>
  <si>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</si>
  <si>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</si>
  <si>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</si>
  <si>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</si>
  <si>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</si>
  <si>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</si>
  <si>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</si>
  <si>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</si>
  <si>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</si>
  <si>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</si>
  <si>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</si>
  <si>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</si>
  <si>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</si>
  <si>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</si>
  <si>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</si>
  <si>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</si>
  <si>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</si>
  <si>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</si>
  <si>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</si>
  <si>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</si>
  <si>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</si>
  <si>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</si>
  <si>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</si>
  <si>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</si>
  <si>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</si>
  <si>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</si>
  <si>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</si>
  <si>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</si>
  <si>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</si>
  <si>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</si>
  <si>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</si>
  <si>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</si>
  <si>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</si>
  <si>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</si>
  <si>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</si>
  <si>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</si>
  <si>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</si>
  <si>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</si>
  <si>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</si>
  <si>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</si>
  <si>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</si>
  <si>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</si>
  <si>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</si>
  <si>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</si>
  <si>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</si>
  <si>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</si>
  <si>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</si>
  <si>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</si>
  <si>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</si>
  <si>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</si>
  <si>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</si>
  <si>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</si>
  <si>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</si>
  <si>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</si>
  <si>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</si>
  <si>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</si>
  <si>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</si>
  <si>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</si>
  <si>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</si>
  <si>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</si>
  <si>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</si>
  <si>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</si>
  <si>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</si>
  <si>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</si>
  <si>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</si>
  <si>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</si>
  <si>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</si>
  <si>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</si>
  <si>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</si>
  <si>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</si>
  <si>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</si>
  <si>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</si>
  <si>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</si>
  <si>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</si>
  <si>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</si>
  <si>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</si>
  <si>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</si>
  <si>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</si>
  <si>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</si>
  <si>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</si>
  <si>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</si>
  <si>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</si>
  <si>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</si>
  <si>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</si>
  <si>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</si>
  <si>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</si>
  <si>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</si>
  <si>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</si>
  <si>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</si>
  <si>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</si>
  <si>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</si>
  <si>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</si>
  <si>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</si>
  <si>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</si>
  <si>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</si>
  <si>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</si>
  <si>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</si>
  <si>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</si>
  <si>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</si>
  <si>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</si>
  <si>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</si>
  <si>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</si>
  <si>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</si>
  <si>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</si>
  <si>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</si>
  <si>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</si>
  <si>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</si>
  <si>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</si>
  <si>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</si>
  <si>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</si>
  <si>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</si>
  <si>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</si>
  <si>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</si>
  <si>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</si>
  <si>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</si>
  <si>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</si>
  <si>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</si>
  <si>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</si>
  <si>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</si>
  <si>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</si>
  <si>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</si>
  <si>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</si>
  <si>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</si>
  <si>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</si>
  <si>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</si>
  <si>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</si>
  <si>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</si>
  <si>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</si>
  <si>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</si>
  <si>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</si>
  <si>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</si>
  <si>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</si>
  <si>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</si>
  <si>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</si>
  <si>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</si>
  <si>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</si>
  <si>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</si>
  <si>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</si>
  <si>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</si>
  <si>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</si>
  <si>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</si>
  <si>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</si>
  <si>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</si>
  <si>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</si>
  <si>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</si>
  <si>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</si>
  <si>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</si>
  <si>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</si>
  <si>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</si>
  <si>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</si>
  <si>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</si>
  <si>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</si>
  <si>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</si>
  <si>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</si>
  <si>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</si>
  <si>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</si>
  <si>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</si>
  <si>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</si>
  <si>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</si>
  <si>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</si>
  <si>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</si>
  <si>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</si>
  <si>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</si>
  <si>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</si>
  <si>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</si>
  <si>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</si>
  <si>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</si>
  <si>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</si>
  <si>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</si>
  <si>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</si>
  <si>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</si>
  <si>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</si>
  <si>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</si>
  <si>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</si>
  <si>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</si>
  <si>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</si>
  <si>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</si>
  <si>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</si>
  <si>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</si>
  <si>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</si>
  <si>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</si>
  <si>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</si>
  <si>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</si>
  <si>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</si>
  <si>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</si>
  <si>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</si>
  <si>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</si>
  <si>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</si>
  <si>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</si>
  <si>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</si>
  <si>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</si>
  <si>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</si>
  <si>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</si>
  <si>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</si>
  <si>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</si>
  <si>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</si>
  <si>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</si>
  <si>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</si>
  <si>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</si>
  <si>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</si>
  <si>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</si>
  <si>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</si>
  <si>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</si>
  <si>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</si>
  <si>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</si>
  <si>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</si>
  <si>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</si>
  <si>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</si>
  <si>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</si>
  <si>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</si>
  <si>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</si>
  <si>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</si>
  <si>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</si>
  <si>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</si>
  <si>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</si>
  <si>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</si>
  <si>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</si>
  <si>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</si>
  <si>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</si>
  <si>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</si>
  <si>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</si>
  <si>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</si>
  <si>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</si>
  <si>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</si>
  <si>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</si>
  <si>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</si>
  <si>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</si>
  <si>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</si>
  <si>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</si>
  <si>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</si>
  <si>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</si>
  <si>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</si>
  <si>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</si>
  <si>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</si>
  <si>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</si>
  <si>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</si>
  <si>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</si>
  <si>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</si>
  <si>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</si>
  <si>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</si>
  <si>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</si>
  <si>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</si>
  <si>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</si>
  <si>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</si>
  <si>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</si>
  <si>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</si>
  <si>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</si>
  <si>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</si>
  <si>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</si>
  <si>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</si>
  <si>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</si>
  <si>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</si>
  <si>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</si>
  <si>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</si>
  <si>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</si>
  <si>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</si>
  <si>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</si>
  <si>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</si>
  <si>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</si>
  <si>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</si>
  <si>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</si>
  <si>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</si>
  <si>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</si>
  <si>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</si>
  <si>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</si>
  <si>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</si>
  <si>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</si>
  <si>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</si>
  <si>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</si>
  <si>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</si>
  <si>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</si>
  <si>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</si>
  <si>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</si>
  <si>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</si>
  <si>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</si>
  <si>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</si>
  <si>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</si>
  <si>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</si>
  <si>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</si>
  <si>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</si>
  <si>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</si>
  <si>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</si>
  <si>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</si>
  <si>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</si>
  <si>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</si>
  <si>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</si>
  <si>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</si>
  <si>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</si>
  <si>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</si>
  <si>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</si>
  <si>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</si>
  <si>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</si>
  <si>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</si>
  <si>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</si>
  <si>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</si>
  <si>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</si>
  <si>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</si>
  <si>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</si>
  <si>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</si>
  <si>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</si>
  <si>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</si>
  <si>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</si>
  <si>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</si>
  <si>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</si>
  <si>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</si>
  <si>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</si>
  <si>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</si>
  <si>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</si>
  <si>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</si>
  <si>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</si>
  <si>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</si>
  <si>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</si>
  <si>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</si>
  <si>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</si>
  <si>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</si>
  <si>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</si>
  <si>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</si>
  <si>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</si>
  <si>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</si>
  <si>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</si>
  <si>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</si>
  <si>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</si>
  <si>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</si>
  <si>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</si>
  <si>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</si>
  <si>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</si>
  <si>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</si>
  <si>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</si>
  <si>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</si>
  <si>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</si>
  <si>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</si>
  <si>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</si>
  <si>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</si>
  <si>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</si>
  <si>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</si>
  <si>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</si>
  <si>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</si>
  <si>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</si>
  <si>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</si>
  <si>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</si>
  <si>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</si>
  <si>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</si>
  <si>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</si>
  <si>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</si>
  <si>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</si>
  <si>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</si>
  <si>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</si>
  <si>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</si>
  <si>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</si>
  <si>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</si>
  <si>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</si>
  <si>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</si>
  <si>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</si>
  <si>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</si>
  <si>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</si>
  <si>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</si>
  <si>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</si>
  <si>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</si>
  <si>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</si>
  <si>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</si>
  <si>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</si>
  <si>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</si>
  <si>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</si>
  <si>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</si>
  <si>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</si>
  <si>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</si>
  <si>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</si>
  <si>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</si>
  <si>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</si>
  <si>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</si>
  <si>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</si>
  <si>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</si>
  <si>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</si>
  <si>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</si>
  <si>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</si>
  <si>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</si>
  <si>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</si>
  <si>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</si>
  <si>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</si>
  <si>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</si>
  <si>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</si>
  <si>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</si>
  <si>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</si>
  <si>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</si>
  <si>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</si>
  <si>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</si>
  <si>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</si>
  <si>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</si>
  <si>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</si>
  <si>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</si>
  <si>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</si>
  <si>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</si>
  <si>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</si>
  <si>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</si>
  <si>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</si>
  <si>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</si>
  <si>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</si>
  <si>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</si>
  <si>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</si>
  <si>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</si>
  <si>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</si>
  <si>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</si>
  <si>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</si>
  <si>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</si>
  <si>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</si>
  <si>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</si>
  <si>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</si>
  <si>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</si>
  <si>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</si>
  <si>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</si>
  <si>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</si>
  <si>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</si>
  <si>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</si>
  <si>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</si>
  <si>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</si>
  <si>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</si>
  <si>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</si>
  <si>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</si>
  <si>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</si>
  <si>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</si>
  <si>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</si>
  <si>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</si>
  <si>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</si>
  <si>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</si>
  <si>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</si>
  <si>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</si>
  <si>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</si>
  <si>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</si>
  <si>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</si>
  <si>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</si>
  <si>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</si>
  <si>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</si>
  <si>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</si>
  <si>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</si>
  <si>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</si>
  <si>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</si>
  <si>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</si>
  <si>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</si>
  <si>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</si>
  <si>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</si>
  <si>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</si>
  <si>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</si>
  <si>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</si>
  <si>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</si>
  <si>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</si>
  <si>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</si>
  <si>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</si>
  <si>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</si>
  <si>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</si>
  <si>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</si>
  <si>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</si>
  <si>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</si>
  <si>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</si>
  <si>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</si>
  <si>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</si>
  <si>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</si>
  <si>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</si>
  <si>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</si>
  <si>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</si>
  <si>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</si>
  <si>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</si>
  <si>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</si>
  <si>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</si>
  <si>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</si>
  <si>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</si>
  <si>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</si>
  <si>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</si>
  <si>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</si>
  <si>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</si>
  <si>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</si>
  <si>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</si>
  <si>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</si>
  <si>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</si>
  <si>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</si>
  <si>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</si>
  <si>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</si>
  <si>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</si>
  <si>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</si>
  <si>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</si>
  <si>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</si>
  <si>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</si>
  <si>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</si>
  <si>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</si>
  <si>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</si>
  <si>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</si>
  <si>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</si>
  <si>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</si>
  <si>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</si>
  <si>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</si>
  <si>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</si>
  <si>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</si>
  <si>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</si>
  <si>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</si>
  <si>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</si>
  <si>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</si>
  <si>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</si>
  <si>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</si>
  <si>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</si>
  <si>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</si>
  <si>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</si>
  <si>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</si>
  <si>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</si>
  <si>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</si>
  <si>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</si>
  <si>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</si>
  <si>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</si>
  <si>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</si>
  <si>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</si>
  <si>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</si>
  <si>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</si>
  <si>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</si>
  <si>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</si>
  <si>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</si>
  <si>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</si>
  <si>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</si>
  <si>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</si>
  <si>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</si>
  <si>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</si>
  <si>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</si>
  <si>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</si>
  <si>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</si>
  <si>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</si>
  <si>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</si>
  <si>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</si>
  <si>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</si>
  <si>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</si>
  <si>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</si>
  <si>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</si>
  <si>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</si>
  <si>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</si>
  <si>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</si>
  <si>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</si>
  <si>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</si>
  <si>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</si>
  <si>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</si>
  <si>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</si>
  <si>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</si>
  <si>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</si>
  <si>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</si>
  <si>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</si>
  <si>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</si>
  <si>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</si>
  <si>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</si>
  <si>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</si>
  <si>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</si>
  <si>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</si>
  <si>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</si>
  <si>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</si>
  <si>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</si>
  <si>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</si>
  <si>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</si>
  <si>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</si>
  <si>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</si>
  <si>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</si>
  <si>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</si>
  <si>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</si>
  <si>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</si>
  <si>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</si>
  <si>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</si>
  <si>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</si>
  <si>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</si>
  <si>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</si>
  <si>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</si>
  <si>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</si>
  <si>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</si>
  <si>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</si>
  <si>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</si>
  <si>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</si>
  <si>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</si>
  <si>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</si>
  <si>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</si>
  <si>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</si>
  <si>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</si>
  <si>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</si>
  <si>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</si>
  <si>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</si>
  <si>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</si>
  <si>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</si>
  <si>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</si>
  <si>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</si>
  <si>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</si>
  <si>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</si>
  <si>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</si>
  <si>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</si>
  <si>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</si>
  <si>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</si>
  <si>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</si>
  <si>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</si>
  <si>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</si>
  <si>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</si>
  <si>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</si>
  <si>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</si>
  <si>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</si>
  <si>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</si>
  <si>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</si>
  <si>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</si>
  <si>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</si>
  <si>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</si>
  <si>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</si>
  <si>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</si>
  <si>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</si>
  <si>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</si>
  <si>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</si>
  <si>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</si>
  <si>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</si>
  <si>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</si>
  <si>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</si>
  <si>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</si>
  <si>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</si>
  <si>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</si>
  <si>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</si>
  <si>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</si>
  <si>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</si>
  <si>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</si>
  <si>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</si>
  <si>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</si>
  <si>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</si>
  <si>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</si>
  <si>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</si>
  <si>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</si>
  <si>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</si>
  <si>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</si>
  <si>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</si>
  <si>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</si>
  <si>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</si>
  <si>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</si>
  <si>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</si>
  <si>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</si>
  <si>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</si>
  <si>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</si>
  <si>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</si>
  <si>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</si>
  <si>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</si>
  <si>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</si>
  <si>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</si>
  <si>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</si>
  <si>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</si>
  <si>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</si>
  <si>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</si>
  <si>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</si>
  <si>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</si>
  <si>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</si>
  <si>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</si>
  <si>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</si>
  <si>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</si>
  <si>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</si>
  <si>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</si>
  <si>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</si>
  <si>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</si>
  <si>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</si>
  <si>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</si>
  <si>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</si>
  <si>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</si>
  <si>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</si>
  <si>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</si>
  <si>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</si>
  <si>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</si>
  <si>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</si>
  <si>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</si>
  <si>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</si>
  <si>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</si>
  <si>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</si>
  <si>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</si>
  <si>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</si>
  <si>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</si>
  <si>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</si>
  <si>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</si>
  <si>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</si>
  <si>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</si>
  <si>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</si>
  <si>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</si>
  <si>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</si>
  <si>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</si>
  <si>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</si>
  <si>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</si>
  <si>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</si>
  <si>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</si>
  <si>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</si>
  <si>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</si>
  <si>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</si>
  <si>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</si>
  <si>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</si>
  <si>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</si>
  <si>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</si>
  <si>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</si>
  <si>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</si>
  <si>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</si>
  <si>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</si>
  <si>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</si>
  <si>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</si>
  <si>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</si>
  <si>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</si>
  <si>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</si>
  <si>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</si>
  <si>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</si>
  <si>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</si>
  <si>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</si>
  <si>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</si>
  <si>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</si>
  <si>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</si>
  <si>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</si>
  <si>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</si>
  <si>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</si>
  <si>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</si>
  <si>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</si>
  <si>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</si>
  <si>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</si>
  <si>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</si>
  <si>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</si>
  <si>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</si>
  <si>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</si>
  <si>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</si>
  <si>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</si>
  <si>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</si>
  <si>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</si>
  <si>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</si>
  <si>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</si>
  <si>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</si>
  <si>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</si>
  <si>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</si>
  <si>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</si>
  <si>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</si>
  <si>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</si>
  <si>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</si>
  <si>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</si>
  <si>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</si>
  <si>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</si>
  <si>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</si>
  <si>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</si>
  <si>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</si>
  <si>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</si>
  <si>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</si>
  <si>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</si>
  <si>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</si>
  <si>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</si>
  <si>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</si>
  <si>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</si>
  <si>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</si>
  <si>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</si>
  <si>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</si>
  <si>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</si>
  <si>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</si>
  <si>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</si>
  <si>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</si>
  <si>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</si>
  <si>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</si>
  <si>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</si>
  <si>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</si>
  <si>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</si>
  <si>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</si>
  <si>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</si>
  <si>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</si>
  <si>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</si>
  <si>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</si>
  <si>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</si>
  <si>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</si>
  <si>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</si>
  <si>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</si>
  <si>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</si>
  <si>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</si>
  <si>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</si>
  <si>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</si>
  <si>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</si>
  <si>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</si>
  <si>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</si>
  <si>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</si>
  <si>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</si>
  <si>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</si>
  <si>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</si>
  <si>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</si>
  <si>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</si>
  <si>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</si>
  <si>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</si>
  <si>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</si>
  <si>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</si>
  <si>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</si>
  <si>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</si>
  <si>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</si>
  <si>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</si>
  <si>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</si>
  <si>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</si>
  <si>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</si>
  <si>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</si>
  <si>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</si>
  <si>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</si>
  <si>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</si>
  <si>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</si>
  <si>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</si>
  <si>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</si>
  <si>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</si>
  <si>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</si>
  <si>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</si>
  <si>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</si>
  <si>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</si>
  <si>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</si>
  <si>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</si>
  <si>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</si>
  <si>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</si>
  <si>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</si>
  <si>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</si>
  <si>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</si>
  <si>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</si>
  <si>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</si>
  <si>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</si>
  <si>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</si>
  <si>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</si>
  <si>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</si>
  <si>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</si>
  <si>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</si>
  <si>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</si>
  <si>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</si>
  <si>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</si>
  <si>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</si>
  <si>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</si>
  <si>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</si>
  <si>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</si>
  <si>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</si>
  <si>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</si>
  <si>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</si>
  <si>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</si>
  <si>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</si>
  <si>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</si>
  <si>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</si>
  <si>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</si>
  <si>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</si>
  <si>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</si>
  <si>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</si>
  <si>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</si>
  <si>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</si>
  <si>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</si>
  <si>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</si>
  <si>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</si>
  <si>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</si>
  <si>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</si>
  <si>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</si>
  <si>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</si>
  <si>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</si>
  <si>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</si>
  <si>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</si>
  <si>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</si>
  <si>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</si>
  <si>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</si>
  <si>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</si>
  <si>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</si>
  <si>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</si>
  <si>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</si>
  <si>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</si>
  <si>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</si>
  <si>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</si>
  <si>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</si>
  <si>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</si>
  <si>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</si>
  <si>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t>
  </si>
  <si>
    <t>ATENDER A LA PRIMERA INFANCIA EN EL MARZO DE LA ESTRATEGIA "DE CERO A SIEMPRE" ESPECIFICAMENTE A LOS NIÑOS Y NIÑAS MENORES DE CINCO (5) AÑOS DE FAMILIAS EN SITUACION DE VULNERABILIDAD DE CONFORMIDAD CON LA DIRECTRICES, LINEAMIENTOS Y PARAMETROS ESTABLECIDOS POR EL ICBF, EN LAS SIGUIENTES FORMAS DE ATENCIÓN: HOGARES COMUNITARIOS DE BIENESTAR TRADICIONALES FAMILIARES.</t>
  </si>
  <si>
    <t>PRESTAR EL SERVICIO DE ATENCION A NIÑAS Y NIÑOS, EN EL MARCO DE LA POLITICA DE ESTADO PARA EL DESARROLLO INTEGRAL A LA PRIMERA INFANCIA DE " DE CERO A SIEMPRE" DE CONFORMIDAD CON LAS DIRECTRICES, LINEAMIENTOS Y PARAMETROS ESTABLECIDOS POR EL ICBF PARA LOS SERVICIOS: HOGARES COMUNITARIOS DE BIENESTAR FAMILIAR.</t>
  </si>
  <si>
    <t>100</t>
  </si>
  <si>
    <t>101</t>
  </si>
  <si>
    <t>PRESTAR LOS SERVICIOS DE EDUCACION INICIAL EN EL MARCO DE LA ATENCION INTEGRAL EN CENTROS DE DESARROLLO INFANTIL -CDI- Y DESARROLLO INFANTIL EN MEDIO FAMILIAR -DIMF-, DE CONFORMIDAD CON LOS MANUALES OPERATIVOS DE LAS MODALIDADES INSTITUCIONAL Y FAMILIAR, EL LINEAMIENTO TECNICO PARA LA ATENCION A LA PRIMERA INFANCIA Y LAS DIRECTRICES ESTABLECIDAS POR EL ICBF, EN EL ARMONIA CON LA POLITICA DE ESTADO PARA EL DESARROLLO INTEGRAL DE LA PRIMERA INFANCIA DE CERO A SIEMPRE.</t>
  </si>
  <si>
    <t>172</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</si>
  <si>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</si>
  <si>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CARMEN ELENA SALAZAR BONILLA</t>
  </si>
  <si>
    <t>CARRERA 3D 11A - 40 BARRIO LA CASTILLA</t>
  </si>
  <si>
    <t>3215097493</t>
  </si>
  <si>
    <t>corfetec.oficial@gmail.com</t>
  </si>
  <si>
    <t>097</t>
  </si>
  <si>
    <t>098</t>
  </si>
  <si>
    <t>255</t>
  </si>
  <si>
    <t>304</t>
  </si>
  <si>
    <t>223</t>
  </si>
  <si>
    <t>325</t>
  </si>
  <si>
    <t>114</t>
  </si>
  <si>
    <t>125</t>
  </si>
  <si>
    <t>161</t>
  </si>
  <si>
    <t>064</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</si>
  <si>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</si>
  <si>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POLITICA DE ESTADO PARA EL DESARROLLO INTEGRAL DE LA PRIMERA INFANCIA “DE CERO A SIEMPRE”</t>
  </si>
  <si>
    <t>PRESTAR EL SERVICIO DE ATENCIÓN A NIÑOS Y NIÑAS MENORES DE 5 AÑOS, O HASTA SU INGRESO AL GRADO DE TRANSICIÓN,CON EL FIN DE PROMOVER EL DESARROLLO INTEGRAL DE LA PRIMERA INFANCIA CON CALIDAD, DE CONFORMIDAD CON EL LINEAMIENTO, EL MANUALES OPERATIVOS Y LAS DIRECTRICES ESTABLECIDAS POR EL ICBF, EN EL MARCO DE LA POLITICA DE ESTADO PARA EL DESARROLLO INTEGRAL DE LA PRIMERA INFANCIA “DE CERO A SIEMPRE”, EN EL SERVICIO CENTROS DE DESARROLLO INFANTIL.</t>
  </si>
  <si>
    <t>PRESTAR EL SERVICIO DE EDUCACIÓN INICIAL EN EL MARCO DE LA ATENCIÓN INTEGRAL A NIÑOS Y NIÑAS MENORES DE 5 AÑOS, O HASTA SU INGRESO AL GRADO DE TRANSICIÓN, DE CONFORMIDAD CON LOS MANUALES OPERATIVOS DE LAS MODALIDADES Y LAS DIRECTRICES ESTABLECIDAS POR EL ICBF, EN ARMONÍA CON LA POLÍTICA DE ESTADO PARA EL DESARROLLO INTEGRAL DE LA PRIMERA INFANCIA “ DE CERO A SIEMPRE”, EN EL SERVICIO: CENTRO DE DESARROLLO INFANTIL</t>
  </si>
  <si>
    <t>PRESTAR EL SERVICIO DE EDUCACION INICIAL EN EL MARCO DE LA ATENCION INTEGRAL A NIÑAS Y NIÑOS MENORES DE 5 AÑOS, O HASTA SU INGRESO AL GRADO DE TRANSICION, DE CONFORMIDAD CON LOS MANUALES OPERATIVOS DE LA MODALIDAD Y LAS DIRECTRICES ESTABLECIDAS POR EL ICBF, EN ARMONIA CON LA POLITICA DE ESTADO PARA EL DESARROLLO INTEGRAL DE LA PRIMERA INFANCIA "DE CERO A SIEMPRE", EN EL SERVICIO CENTROS DE DESARROLLO INFANTIL.</t>
  </si>
  <si>
    <t>PRESTAR EL SERVICIO DE EDUCACION INICIAL EN EL MARCO DE LA ATENCION INTEGRAL A NÑAS Y NIÑOS MENORES DE 5 AÑOS, O HASTA SU INGRESO AL GRADO DE TRANSICION, DE CONFORMIDAD CON EL MANUAL OPERATIVO DE LA MODALIDAD Y LAS DIRECTRICES ESTABLECIDAS POR EL ICBF, EN ARMONIA CON AL POLITICA DE ESTADO PARA EL DESARROLLO INTEGRAL DE LA PRIMERA INFANCIA "DE CERO SIEMPRE", EN EL SERVICIO CENTROS DE DESARROLLO INFANTIL.</t>
  </si>
  <si>
    <t>PRESTAR EL SERVICIO CENTRO DE DESARROLLO INFANTIL -CDI-DE CONFORMIDAD CON EL MANUAL OPERATIVO DE LA MODALIDAD INSTITUCIONAL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</si>
  <si>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laPrimera Infancia y las directrices establecidas por el ICBF, en armonía con la Política de Estado para el DesarrolloIntegral de la Primera Infancia de Cero a Siempre.
Prestar los servicios de educación inicial en el marco de la atención integral en Centros de Desarrollo Infantil -CDI-, deconformidad con el Manual Operativo de la Modalidad Institucional, el Lineamiento Técnico para la Atención a laPrimera Infancia y las directrices establecidas por el ICBF, en armonía con la Política de Estado para el DesarrolloIntegral de la Primera Infancia de Cero a Siempre</t>
  </si>
  <si>
    <t xml:space="preserve">BRINDAR ATENCIÓN INTEGRAL A NIÑOS Y NIÑAS ENTRE LOS DOS (2) Y LOS CINCO (5) AÑOS DE EDAD, CON VULNERABILIDAD ECONÓMICA Y SOCIAL, PRIORITARIAMENTE A QUIENES POR RAZONES POR RAZONES DE TRABAJO DE SUS PADRES O ADULTO RESPONSABLE DE SU CUIDADO PERMANECEN SOLOS TEMPORALMENTE Y A LOS HIJOS DE FAMILIAS EN SITUACIÓN DE DESPLAZAMIENTO.  </t>
  </si>
  <si>
    <t xml:space="preserve">BRINDAR ATENCIÓN INTEGRAL A NIÑOS Y NIÑAS ENTRE LOS DOS (2) Y LOS CINCO (5) AÑOS DE EDAD, CON VULNERABILIDAD ECONÓMICA Y SOCIAL, PRIORITARIAMENTE A QUIENES POR RAZONES DE TRABAJO DE SUS PADRES O ADULTO RESPONSABLE DE SU CUIDADO PERMANECEN SOLOS TEMPORALMENTE Y A LOS HIJOS DE FAMILIAS EN SITUACIÓN DE DESPLAZAMIENTO.  </t>
  </si>
  <si>
    <t xml:space="preserve">BRINDAR ATENCIÓN INTEGRAL A LA PRIMERA INFANCIA EN LOS CENTROS DE DESARROLLO INFANTIL TEMPRANO, EN EL MARCO DE LA ESTRATEGIA DE “CERO A SIEMPRE” EN EL MUNICIPIO DE FLORENCIA. </t>
  </si>
  <si>
    <t xml:space="preserve">BRINDAR ATENCIÓN INTEGRAL A LA PRIMERA INFANCIA EN EL MARCO DE LA ESTRATEGIA “DE CERO A SIEMPRE”, EN EL DEPARTAMENTO DEL CAQUETÁ. </t>
  </si>
  <si>
    <t xml:space="preserve">ATENDER A LA PRIMERA INFANCIA EN EL MARCO DE LA ESTRATEGIA “DE CERO A SIEMPRE”, DE CONFORMIDAD CON LAS DIRECTRICES, LINEAMIENTOS Y PARÁMETROS ESTABLECIDOS POR EL ICBF, ASÍ COMO REGULAR LAS RELACIONES ENTRE LAS PARTES DERIVADAS DE LA ENTREGA DE APORTES DEL ICBF A EL CONTRATISTA, PARA QUE ESTE ASUMA CON SU PERSONAL Y BAJO SU EXCLUSIVA RESPONSABILIDAD DICHA ATENCIÓN. </t>
  </si>
  <si>
    <t xml:space="preserve">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</si>
  <si>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</si>
  <si>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POLITICA DE ESTADO PARA EL DESARROLLO INTEGRAL DE LA PRIMERA INFANCIA “DE CERO A SIEMPRE”. </t>
  </si>
  <si>
    <t xml:space="preserve">PRESTAR EL SERVICIO DE ATENCIÓN A NIÑOS Y NIÑAS MENORES DE 5 AÑOS, O HASTA SU INGRESO AL GRADO DE TRANSICIÓN, CON EL FIN DE PROMOVER EL DESARROLLO INTEGRAL DE LA PRIMERA INFANCIA CON CALIDAD, DE CONFORMIDAD CON LOS LINEAMIENTOS, LOS MANUALES OPERATIVOS Y LAS DIRECTRICES ESTABLECIDAS POR EL ICBF, EN EL MARCO DE LA POLITICA DE ESTADO PARA EL DESARROLLO INTEGRAL DE LA PRIMERA INFANCIA “DE CERO A SIEMPRE”, EN EL SERVICIO DESARROLLO INFANTIL EN MEDIO FAMILIAR. </t>
  </si>
  <si>
    <t>ATENDER A LA PRIMERA INFANCIA EN EL MARCO DE LA ESTRATEGIA "DE CERO A SIEMPRE" ESPECIFICAMENTE A LOS NIÑOS Y NIÑAS MENORES DE CINCO (5) AÑOS DE FAMILIAS EN SITUACION DE VULNERABILIDAD DE CONFORMIDAD CON LA DIRECTRICES, LINEAMIENTOS Y PARAMETROS ESTABLECIDOS POR EL ICBF, EN LAS SIGUIENTES FORMAS DE ATENCIÓN: HOGARES COMUNITARIOS DE BIENESTAR TRADICIONALES FAMILIARES.</t>
  </si>
  <si>
    <t>PRESTAR EL SERVICIO DE EDUCACION INICIAL EN EL MARCO DE LA ATENCION INTEGRAL A MUJERES GESTANTES, NIÑAS Y NIÑOS MEÑORES DE 5 AÑOS, O HASTA SU INGRESO AL GRADO  DE TRANSICION, DE CONFORMIDAD CON LOS MANUALES OPERATIVOS DE LAS MODALIDADES Y LAS DIRECTRICES ESTABLECIDAS POR EL ICBF, EN ARMONIA CON LA POLITICA DE ESTADO PARA EL DESARROLLO INTEGRAL DE LA PRIMERA INFANCIA "DE CERO A SIEMPRE", EN LOS SERVICIOS CENTROS DE DESARROLLO INFANTIL Y DESARROLLO EN MEDIO FAMILIAR.</t>
  </si>
  <si>
    <t xml:space="preserve">PRESTAR EL SERVICIO DE ATENCION A NIÑAS Y NIÑOS, EN EL MARCO DE LA POLITICA DE ESTADO PARA EL DESARROLLO INTEGRAL A LA PRIMERA INFANCIA DE " DE CERO A SIEMPRE" DE CONFORMIDAD CON LAS DIRECTRICES, LINEAMIENTOS Y PARAMETROS ESTABLECIDOS POR EL ICBF PARA LOS SERVICIOS: HOGARES COMUNITARIOS DE BIENESTAR FAMILIAR. </t>
  </si>
  <si>
    <t>PRESTAR EL SERVICIO DE EDUACION INICIAL EN EL MARCO DE LA ATENCION INTEGRAL A MUJERES GESTANTES, NIÑAS Y NIÑAS MENORES DE 5 AÑOS, O HASTA SU INGRESO AL GRADO DE TRANSICION, DE CONFORMIDAD CON EL MANUAL OPERATIVO DE LA MODALIDAD Y LAS DIRECTRICES ESTABLECIDAS POR EL ICBF, EN ARMONIA CON LA POLITICA DE ESTADO PARA EL DESARROLLO INTEGRAL DE LA PRIMERA INFANCIA  "DE CERO A SIEMPRE", EN LOS SERVICIOS CENTRO DE DESARROLLO INFANTIL Y DESARROLLO INFANTIL EN MEDIO FAMILIAR.</t>
  </si>
  <si>
    <t xml:space="preserve">PRESTAR EL SERVICIO DE HOGARES COMUNITARIOS DE BIENESTAR FAMILIAR DE CONFORMIDAD CON LAS DIRECTRICES, LINEAMIENTOS Y PARÁMETROS ESTABLECIDOS POR ICBF, EN ARMONÍA CON LA POLÍTICA DE ESTADO PARA EL DESARROLLO INTEGRAL A LA PRIMERA INFANCIA DE CERO A SIEMPRE.  </t>
  </si>
  <si>
    <t>PRESTAR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</si>
  <si>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 xml:space="preserve">PRESTAR EL SERVICIO DE ATENCIÓN A NIÑOS Y NIÑAS MENORES DE 5 AÑOS, O HASTA SU INGRESO AL GRADO DE TRANSICIÓN, CON EL FIN DE PROMOVER EL DESARROLLO INTEGRAL DE LA PRIMERA INFANCIA CON CALIDAD, DE CONFORMIDAD CON LOS LINEAMIENTOS, MANUALES OPERATIVOS  Y LAS DIRECTRICES ESTABLECIDAS POR EL ICBF, EN EL MARCO DE LA POLITICA DE ESTADO PARA EL DESARROLLO INTEGRAL DE LA PRIMERA INFANCIA “DE CERO A SIEMPRE”, EN LOS SERVICIOS DESARROLLO INFANTIL EN MEDIO FAMILIAR Y CENTROS DE DESARROLLO INFANTIL. </t>
  </si>
  <si>
    <t xml:space="preserve">PRESTAR EL SERVICIO DE ATENCIÓN A NIÑOS Y NIÑAS MENORES DE 5 AÑOS, O HASTA SU INGRESO AL GRADO DE TRANSICIÓN,CON EL FIN DE PROMOVER EL DESARROLLO INTEGRAL DE LA PRIMERA INFANCIA CON CALIDAD, DE CONFORMIDAD CON EL LINEAMIENTO, LOS MANUALES OPERATIVOS Y LAS DIRECTRICES ESTABLECIDAS POR EL ICBF, EN EL MARCO DE LA POLITICA DE ESTADO PARA EL DESARROLLO INTEGRAL DE LA PRIMERA INFANCIA “DE CERO A SIEMPRE”, EN LOS SERVICIOS DESARROLLO INFANTIL EN MEDIO FAMILIAR Y CENTROS DE DESARROLLO INFANTIL. </t>
  </si>
  <si>
    <t>ATENDER A LA PRIMERA INFANCIA DEN EL MARCO DE LA ESTRATEGIA "DE CERO A SIEMPRE", ESPECIFICAMENTE A LOS NIÑOS Y NIÑAS MENORES DE CINCO (5) AÑOS DE FAMILIAS EN SITUACION DE VULNERABILIDAD DE CONFORMIDAD CON LA DIRECTRICES, LINEAMIENTOS Y PARAMETROS ESTABLECIDOS POR EL ICBF, EN LAS SIGUIENTES FORMAS DE ATENCION: HOGARES COMUNITARIOS DE BIENESTAR TRADICIONALES FAMILIARES</t>
  </si>
  <si>
    <t xml:space="preserve">PRESTAR EL SERVICIO DE EDUCACIÓN INICIAL EN EL MARCO DE LA ATENCIÓN INTEGRAL A MUJERES GESTANTES, NIÑOS Y NIÑAS MENORES DE 5 AÑOS, O HASTA SU INGRESO AL GRADO DE TRANSICIÓN, DE CONFORMIDAD CON LOS MANUALES OPERATIVOS DE LAS MODALIDADES Y LAS DIRECTRICES ESTABLECIDAS POR EL ICBF, EN ARMONÍA CON LA POLÍTICA DE ESTADO PARA EL DESARROLLO INTEGRAL DE LA PRIMERA INFANCIA “ DE CERO A SIEMPRE”, EN LOS SERVICIOS: CENTRO DE DESARROLLO INFANTIL Y DESARROLLO INFANTIL EN MEDIO FAMILIAR. </t>
  </si>
  <si>
    <t xml:space="preserve">PRESTAR EL SERVICIO DE EDUCACIÓN INICIAL EN EL MARCO DE LA ATENCIÓN INTEGRAL A MUJERES GESTANTES, NIÑOS Y NIÑAS MENORES DE 5 AÑOS, O HASTA SU INGRESO AL GRADO DE TRANSICIÓN, DE CONFORMIDAD CON EL MANUAL OPERATIVO DE LA MODALIDAD Y LAS DIRECTRICES ESTABLECIDAS POR EL ICBF, EN ARMONÍA CON LA POLÍTICA DE ESTADO PARA EL DESARROLLO INTEGRAL DE LA PRIMERA INFANCIA “ DE CERO A SIEMPRE”, EN LOS SERVICIOS CENTRO DE DESARROLLO INFANTIL Y DESARROLLO INFANTIL EN MEDIO FAMILIAR. </t>
  </si>
  <si>
    <t>247</t>
  </si>
  <si>
    <t>2021-18-10000557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</si>
</sst>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E39" zoomScale="85" zoomScaleNormal="85" zoomScaleSheetLayoutView="40" zoomScalePageLayoutView="40" workbookViewId="0">
      <selection activeCell="F47" sqref="F4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2728</v>
      </c>
      <c r="D15" s="35"/>
      <c r="E15" s="35"/>
      <c r="F15" s="5"/>
      <c r="G15" s="32" t="s">
        <v>1168</v>
      </c>
      <c r="H15" s="103" t="s">
        <v>404</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828002738</v>
      </c>
      <c r="C20" s="5"/>
      <c r="D20" s="73"/>
      <c r="E20" s="5"/>
      <c r="F20" s="5"/>
      <c r="G20" s="5"/>
      <c r="H20" s="242"/>
      <c r="I20" s="148" t="s">
        <v>404</v>
      </c>
      <c r="J20" s="149" t="s">
        <v>418</v>
      </c>
      <c r="K20" s="150">
        <v>5711956120</v>
      </c>
      <c r="L20" s="151">
        <v>44194</v>
      </c>
      <c r="M20" s="151">
        <v>44561</v>
      </c>
      <c r="N20" s="134">
        <f>+(M20-L20)/30</f>
        <v>12.233333333333333</v>
      </c>
      <c r="O20" s="137"/>
      <c r="U20" s="133"/>
      <c r="V20" s="105">
        <f ca="1">NOW()</f>
        <v>44194.679532060189</v>
      </c>
      <c r="W20" s="105">
        <f ca="1">NOW()</f>
        <v>44194.679532060189</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CORPORACION PARA EL FOMENTO DE LA EDUCACION TECNICA FORMAL Y NO FORMAL DEL CAQUETA</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2706</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0" t="s">
        <v>2676</v>
      </c>
      <c r="C48" s="111" t="s">
        <v>31</v>
      </c>
      <c r="D48" s="120" t="s">
        <v>2689</v>
      </c>
      <c r="E48" s="144">
        <v>42397</v>
      </c>
      <c r="F48" s="144">
        <v>42674</v>
      </c>
      <c r="G48" s="159">
        <f>IF(AND(E48&lt;&gt;"",F48&lt;&gt;""),((F48-E48)/30),"")</f>
        <v>9.2333333333333325</v>
      </c>
      <c r="H48" s="113" t="s">
        <v>2677</v>
      </c>
      <c r="I48" s="112" t="s">
        <v>404</v>
      </c>
      <c r="J48" s="112" t="s">
        <v>416</v>
      </c>
      <c r="K48" s="115">
        <v>667565779</v>
      </c>
      <c r="L48" s="114" t="s">
        <v>1148</v>
      </c>
      <c r="M48" s="116">
        <v>1</v>
      </c>
      <c r="N48" s="114" t="s">
        <v>27</v>
      </c>
      <c r="O48" s="114" t="s">
        <v>1148</v>
      </c>
      <c r="P48" s="78"/>
    </row>
    <row r="49" spans="1:16" s="6" customFormat="1" ht="24.75" customHeight="1" x14ac:dyDescent="0.25">
      <c r="A49" s="142">
        <v>2</v>
      </c>
      <c r="B49" s="110" t="s">
        <v>2676</v>
      </c>
      <c r="C49" s="111" t="s">
        <v>31</v>
      </c>
      <c r="D49" s="120" t="s">
        <v>2690</v>
      </c>
      <c r="E49" s="144">
        <v>42397</v>
      </c>
      <c r="F49" s="144">
        <v>42674</v>
      </c>
      <c r="G49" s="159">
        <f t="shared" ref="G49:G50" si="2">IF(AND(E49&lt;&gt;"",F49&lt;&gt;""),((F49-E49)/30),"")</f>
        <v>9.2333333333333325</v>
      </c>
      <c r="H49" s="113" t="s">
        <v>2699</v>
      </c>
      <c r="I49" s="112" t="s">
        <v>404</v>
      </c>
      <c r="J49" s="112" t="s">
        <v>416</v>
      </c>
      <c r="K49" s="115">
        <v>1759538258</v>
      </c>
      <c r="L49" s="114" t="s">
        <v>1148</v>
      </c>
      <c r="M49" s="116">
        <v>1</v>
      </c>
      <c r="N49" s="114" t="s">
        <v>27</v>
      </c>
      <c r="O49" s="114" t="s">
        <v>1148</v>
      </c>
      <c r="P49" s="78"/>
    </row>
    <row r="50" spans="1:16" s="6" customFormat="1" ht="24.75" customHeight="1" x14ac:dyDescent="0.25">
      <c r="A50" s="142">
        <v>3</v>
      </c>
      <c r="B50" s="110" t="s">
        <v>2676</v>
      </c>
      <c r="C50" s="111" t="s">
        <v>31</v>
      </c>
      <c r="D50" s="120" t="s">
        <v>2691</v>
      </c>
      <c r="E50" s="144">
        <v>42675</v>
      </c>
      <c r="F50" s="144">
        <v>42719</v>
      </c>
      <c r="G50" s="159">
        <f t="shared" si="2"/>
        <v>1.4666666666666666</v>
      </c>
      <c r="H50" s="118" t="s">
        <v>2700</v>
      </c>
      <c r="I50" s="112" t="s">
        <v>404</v>
      </c>
      <c r="J50" s="112" t="s">
        <v>416</v>
      </c>
      <c r="K50" s="115">
        <v>402898203</v>
      </c>
      <c r="L50" s="114" t="s">
        <v>1148</v>
      </c>
      <c r="M50" s="116">
        <v>1</v>
      </c>
      <c r="N50" s="114" t="s">
        <v>27</v>
      </c>
      <c r="O50" s="114" t="s">
        <v>1148</v>
      </c>
      <c r="P50" s="78"/>
    </row>
    <row r="51" spans="1:16" s="6" customFormat="1" ht="24.75" customHeight="1" outlineLevel="1" x14ac:dyDescent="0.25">
      <c r="A51" s="142">
        <v>4</v>
      </c>
      <c r="B51" s="110" t="s">
        <v>2676</v>
      </c>
      <c r="C51" s="111" t="s">
        <v>31</v>
      </c>
      <c r="D51" s="120" t="s">
        <v>2692</v>
      </c>
      <c r="E51" s="144">
        <v>42720</v>
      </c>
      <c r="F51" s="144">
        <v>43084</v>
      </c>
      <c r="G51" s="159">
        <f t="shared" ref="G51:G107" si="3">IF(AND(E51&lt;&gt;"",F51&lt;&gt;""),((F51-E51)/30),"")</f>
        <v>12.133333333333333</v>
      </c>
      <c r="H51" s="113" t="s">
        <v>2701</v>
      </c>
      <c r="I51" s="112" t="s">
        <v>404</v>
      </c>
      <c r="J51" s="112" t="s">
        <v>416</v>
      </c>
      <c r="K51" s="115">
        <v>2270874603</v>
      </c>
      <c r="L51" s="114" t="s">
        <v>1148</v>
      </c>
      <c r="M51" s="116">
        <v>1</v>
      </c>
      <c r="N51" s="114" t="s">
        <v>27</v>
      </c>
      <c r="O51" s="114" t="s">
        <v>1148</v>
      </c>
      <c r="P51" s="78"/>
    </row>
    <row r="52" spans="1:16" s="7" customFormat="1" ht="24.75" customHeight="1" outlineLevel="1" x14ac:dyDescent="0.25">
      <c r="A52" s="143">
        <v>5</v>
      </c>
      <c r="B52" s="110" t="s">
        <v>2676</v>
      </c>
      <c r="C52" s="111" t="s">
        <v>31</v>
      </c>
      <c r="D52" s="120" t="s">
        <v>2693</v>
      </c>
      <c r="E52" s="144">
        <v>42675</v>
      </c>
      <c r="F52" s="144">
        <v>43312</v>
      </c>
      <c r="G52" s="159">
        <f t="shared" si="3"/>
        <v>21.233333333333334</v>
      </c>
      <c r="H52" s="118" t="s">
        <v>2678</v>
      </c>
      <c r="I52" s="112" t="s">
        <v>404</v>
      </c>
      <c r="J52" s="112" t="s">
        <v>416</v>
      </c>
      <c r="K52" s="115">
        <v>1011186349</v>
      </c>
      <c r="L52" s="114" t="s">
        <v>1148</v>
      </c>
      <c r="M52" s="116">
        <v>1</v>
      </c>
      <c r="N52" s="114" t="s">
        <v>27</v>
      </c>
      <c r="O52" s="114" t="s">
        <v>26</v>
      </c>
      <c r="P52" s="79"/>
    </row>
    <row r="53" spans="1:16" s="7" customFormat="1" ht="24.75" customHeight="1" outlineLevel="1" x14ac:dyDescent="0.25">
      <c r="A53" s="143">
        <v>6</v>
      </c>
      <c r="B53" s="110" t="s">
        <v>2676</v>
      </c>
      <c r="C53" s="111" t="s">
        <v>31</v>
      </c>
      <c r="D53" s="120" t="s">
        <v>2694</v>
      </c>
      <c r="E53" s="144">
        <v>43085</v>
      </c>
      <c r="F53" s="144">
        <v>43312</v>
      </c>
      <c r="G53" s="159">
        <f t="shared" si="3"/>
        <v>7.5666666666666664</v>
      </c>
      <c r="H53" s="118" t="s">
        <v>2702</v>
      </c>
      <c r="I53" s="112" t="s">
        <v>404</v>
      </c>
      <c r="J53" s="112" t="s">
        <v>416</v>
      </c>
      <c r="K53" s="115">
        <v>1629585162</v>
      </c>
      <c r="L53" s="114" t="s">
        <v>1148</v>
      </c>
      <c r="M53" s="116">
        <v>1</v>
      </c>
      <c r="N53" s="114" t="s">
        <v>27</v>
      </c>
      <c r="O53" s="114" t="s">
        <v>1148</v>
      </c>
      <c r="P53" s="79"/>
    </row>
    <row r="54" spans="1:16" s="7" customFormat="1" ht="24.75" customHeight="1" outlineLevel="1" x14ac:dyDescent="0.25">
      <c r="A54" s="143">
        <v>7</v>
      </c>
      <c r="B54" s="110" t="s">
        <v>2676</v>
      </c>
      <c r="C54" s="111" t="s">
        <v>31</v>
      </c>
      <c r="D54" s="120" t="s">
        <v>2695</v>
      </c>
      <c r="E54" s="144">
        <v>43313</v>
      </c>
      <c r="F54" s="144">
        <v>43404</v>
      </c>
      <c r="G54" s="159">
        <f t="shared" si="3"/>
        <v>3.0333333333333332</v>
      </c>
      <c r="H54" s="113" t="s">
        <v>2703</v>
      </c>
      <c r="I54" s="112" t="s">
        <v>404</v>
      </c>
      <c r="J54" s="112" t="s">
        <v>416</v>
      </c>
      <c r="K54" s="117">
        <v>775620340</v>
      </c>
      <c r="L54" s="114" t="s">
        <v>1148</v>
      </c>
      <c r="M54" s="116">
        <v>1</v>
      </c>
      <c r="N54" s="114" t="s">
        <v>27</v>
      </c>
      <c r="O54" s="114" t="s">
        <v>1148</v>
      </c>
      <c r="P54" s="79"/>
    </row>
    <row r="55" spans="1:16" s="7" customFormat="1" ht="24.75" customHeight="1" outlineLevel="1" x14ac:dyDescent="0.25">
      <c r="A55" s="143">
        <v>8</v>
      </c>
      <c r="B55" s="110" t="s">
        <v>2676</v>
      </c>
      <c r="C55" s="111" t="s">
        <v>31</v>
      </c>
      <c r="D55" s="120" t="s">
        <v>2696</v>
      </c>
      <c r="E55" s="144">
        <v>43313</v>
      </c>
      <c r="F55" s="144">
        <v>43449</v>
      </c>
      <c r="G55" s="159">
        <f t="shared" si="3"/>
        <v>4.5333333333333332</v>
      </c>
      <c r="H55" s="113" t="s">
        <v>2679</v>
      </c>
      <c r="I55" s="112" t="s">
        <v>404</v>
      </c>
      <c r="J55" s="112" t="s">
        <v>416</v>
      </c>
      <c r="K55" s="117">
        <v>68993534</v>
      </c>
      <c r="L55" s="114" t="s">
        <v>1148</v>
      </c>
      <c r="M55" s="116">
        <v>1</v>
      </c>
      <c r="N55" s="114" t="s">
        <v>27</v>
      </c>
      <c r="O55" s="114" t="s">
        <v>1148</v>
      </c>
      <c r="P55" s="79"/>
    </row>
    <row r="56" spans="1:16" s="7" customFormat="1" ht="24.75" customHeight="1" outlineLevel="1" x14ac:dyDescent="0.25">
      <c r="A56" s="143">
        <v>9</v>
      </c>
      <c r="B56" s="110" t="s">
        <v>2676</v>
      </c>
      <c r="C56" s="111" t="s">
        <v>31</v>
      </c>
      <c r="D56" s="120" t="s">
        <v>2697</v>
      </c>
      <c r="E56" s="144">
        <v>43405</v>
      </c>
      <c r="F56" s="144">
        <v>43441</v>
      </c>
      <c r="G56" s="159">
        <f t="shared" si="3"/>
        <v>1.2</v>
      </c>
      <c r="H56" s="113" t="s">
        <v>2704</v>
      </c>
      <c r="I56" s="112" t="s">
        <v>404</v>
      </c>
      <c r="J56" s="112" t="s">
        <v>416</v>
      </c>
      <c r="K56" s="117">
        <v>282225673</v>
      </c>
      <c r="L56" s="114" t="s">
        <v>1148</v>
      </c>
      <c r="M56" s="116">
        <v>1</v>
      </c>
      <c r="N56" s="114" t="s">
        <v>27</v>
      </c>
      <c r="O56" s="114" t="s">
        <v>1148</v>
      </c>
      <c r="P56" s="79"/>
    </row>
    <row r="57" spans="1:16" s="7" customFormat="1" ht="24.75" customHeight="1" outlineLevel="1" x14ac:dyDescent="0.25">
      <c r="A57" s="143">
        <v>10</v>
      </c>
      <c r="B57" s="64" t="s">
        <v>2676</v>
      </c>
      <c r="C57" s="65" t="s">
        <v>31</v>
      </c>
      <c r="D57" s="120" t="s">
        <v>2698</v>
      </c>
      <c r="E57" s="144">
        <v>43484</v>
      </c>
      <c r="F57" s="144">
        <v>43814</v>
      </c>
      <c r="G57" s="159">
        <f t="shared" si="3"/>
        <v>11</v>
      </c>
      <c r="H57" s="64" t="s">
        <v>2705</v>
      </c>
      <c r="I57" s="63" t="s">
        <v>404</v>
      </c>
      <c r="J57" s="63" t="s">
        <v>416</v>
      </c>
      <c r="K57" s="66">
        <v>1545763796</v>
      </c>
      <c r="L57" s="65" t="s">
        <v>1148</v>
      </c>
      <c r="M57" s="67">
        <v>1</v>
      </c>
      <c r="N57" s="65" t="s">
        <v>27</v>
      </c>
      <c r="O57" s="65" t="s">
        <v>1148</v>
      </c>
      <c r="P57" s="79"/>
    </row>
    <row r="58" spans="1:16" s="7" customFormat="1" ht="24.75" customHeight="1" outlineLevel="1" x14ac:dyDescent="0.25">
      <c r="A58" s="143">
        <v>11</v>
      </c>
      <c r="B58" s="121" t="s">
        <v>2676</v>
      </c>
      <c r="C58" s="65" t="s">
        <v>31</v>
      </c>
      <c r="D58" s="120">
        <v>243</v>
      </c>
      <c r="E58" s="144">
        <v>40817</v>
      </c>
      <c r="F58" s="144">
        <v>40908</v>
      </c>
      <c r="G58" s="159">
        <f t="shared" si="3"/>
        <v>3.0333333333333332</v>
      </c>
      <c r="H58" s="64" t="s">
        <v>2707</v>
      </c>
      <c r="I58" s="63" t="s">
        <v>404</v>
      </c>
      <c r="J58" s="63" t="s">
        <v>406</v>
      </c>
      <c r="K58" s="66">
        <v>49082479</v>
      </c>
      <c r="L58" s="65" t="s">
        <v>1148</v>
      </c>
      <c r="M58" s="67">
        <v>1</v>
      </c>
      <c r="N58" s="65" t="s">
        <v>27</v>
      </c>
      <c r="O58" s="65" t="s">
        <v>1148</v>
      </c>
      <c r="P58" s="79"/>
    </row>
    <row r="59" spans="1:16" s="7" customFormat="1" ht="24.75" customHeight="1" outlineLevel="1" x14ac:dyDescent="0.25">
      <c r="A59" s="143">
        <v>12</v>
      </c>
      <c r="B59" s="121" t="s">
        <v>2676</v>
      </c>
      <c r="C59" s="65" t="s">
        <v>31</v>
      </c>
      <c r="D59" s="120">
        <v>25</v>
      </c>
      <c r="E59" s="144">
        <v>40924</v>
      </c>
      <c r="F59" s="144">
        <v>41090</v>
      </c>
      <c r="G59" s="159">
        <f t="shared" si="3"/>
        <v>5.5333333333333332</v>
      </c>
      <c r="H59" s="64" t="s">
        <v>2708</v>
      </c>
      <c r="I59" s="63" t="s">
        <v>404</v>
      </c>
      <c r="J59" s="63" t="s">
        <v>406</v>
      </c>
      <c r="K59" s="66">
        <v>99323482</v>
      </c>
      <c r="L59" s="65" t="s">
        <v>1148</v>
      </c>
      <c r="M59" s="67">
        <v>1</v>
      </c>
      <c r="N59" s="65" t="s">
        <v>27</v>
      </c>
      <c r="O59" s="65" t="s">
        <v>1148</v>
      </c>
      <c r="P59" s="79"/>
    </row>
    <row r="60" spans="1:16" s="7" customFormat="1" ht="24.75" customHeight="1" outlineLevel="1" x14ac:dyDescent="0.25">
      <c r="A60" s="143">
        <v>13</v>
      </c>
      <c r="B60" s="121" t="s">
        <v>2676</v>
      </c>
      <c r="C60" s="65" t="s">
        <v>31</v>
      </c>
      <c r="D60" s="120">
        <v>160</v>
      </c>
      <c r="E60" s="144">
        <v>41093</v>
      </c>
      <c r="F60" s="144">
        <v>41273</v>
      </c>
      <c r="G60" s="159">
        <f t="shared" si="3"/>
        <v>6</v>
      </c>
      <c r="H60" s="64" t="s">
        <v>2709</v>
      </c>
      <c r="I60" s="63" t="s">
        <v>404</v>
      </c>
      <c r="J60" s="63" t="s">
        <v>406</v>
      </c>
      <c r="K60" s="66">
        <v>134325000</v>
      </c>
      <c r="L60" s="65" t="s">
        <v>1148</v>
      </c>
      <c r="M60" s="67">
        <v>1</v>
      </c>
      <c r="N60" s="65" t="s">
        <v>27</v>
      </c>
      <c r="O60" s="65" t="s">
        <v>1148</v>
      </c>
      <c r="P60" s="79"/>
    </row>
    <row r="61" spans="1:16" s="7" customFormat="1" ht="24.75" customHeight="1" outlineLevel="1" x14ac:dyDescent="0.25">
      <c r="A61" s="143">
        <v>14</v>
      </c>
      <c r="B61" s="121" t="s">
        <v>2676</v>
      </c>
      <c r="C61" s="65" t="s">
        <v>31</v>
      </c>
      <c r="D61" s="120">
        <v>199</v>
      </c>
      <c r="E61" s="144">
        <v>41194</v>
      </c>
      <c r="F61" s="144">
        <v>41274</v>
      </c>
      <c r="G61" s="159">
        <f t="shared" si="3"/>
        <v>2.6666666666666665</v>
      </c>
      <c r="H61" s="64" t="s">
        <v>2710</v>
      </c>
      <c r="I61" s="63" t="s">
        <v>404</v>
      </c>
      <c r="J61" s="63" t="s">
        <v>406</v>
      </c>
      <c r="K61" s="66">
        <v>75203380</v>
      </c>
      <c r="L61" s="65" t="s">
        <v>1148</v>
      </c>
      <c r="M61" s="67">
        <v>1</v>
      </c>
      <c r="N61" s="65" t="s">
        <v>27</v>
      </c>
      <c r="O61" s="65" t="s">
        <v>1148</v>
      </c>
      <c r="P61" s="79"/>
    </row>
    <row r="62" spans="1:16" s="7" customFormat="1" ht="24.75" customHeight="1" outlineLevel="1" x14ac:dyDescent="0.25">
      <c r="A62" s="143">
        <v>15</v>
      </c>
      <c r="B62" s="121" t="s">
        <v>2676</v>
      </c>
      <c r="C62" s="65" t="s">
        <v>31</v>
      </c>
      <c r="D62" s="120">
        <v>245</v>
      </c>
      <c r="E62" s="144">
        <v>41262</v>
      </c>
      <c r="F62" s="144">
        <v>41851</v>
      </c>
      <c r="G62" s="159">
        <f t="shared" si="3"/>
        <v>19.633333333333333</v>
      </c>
      <c r="H62" s="64" t="s">
        <v>2711</v>
      </c>
      <c r="I62" s="63" t="s">
        <v>404</v>
      </c>
      <c r="J62" s="63" t="s">
        <v>406</v>
      </c>
      <c r="K62" s="66">
        <v>1217125460</v>
      </c>
      <c r="L62" s="65" t="s">
        <v>1148</v>
      </c>
      <c r="M62" s="67">
        <v>1</v>
      </c>
      <c r="N62" s="65" t="s">
        <v>27</v>
      </c>
      <c r="O62" s="65" t="s">
        <v>1148</v>
      </c>
      <c r="P62" s="79"/>
    </row>
    <row r="63" spans="1:16" s="7" customFormat="1" ht="24.75" customHeight="1" outlineLevel="1" x14ac:dyDescent="0.25">
      <c r="A63" s="143">
        <v>16</v>
      </c>
      <c r="B63" s="121" t="s">
        <v>2676</v>
      </c>
      <c r="C63" s="65" t="s">
        <v>31</v>
      </c>
      <c r="D63" s="120">
        <v>79</v>
      </c>
      <c r="E63" s="144">
        <v>42394</v>
      </c>
      <c r="F63" s="144">
        <v>42674</v>
      </c>
      <c r="G63" s="159">
        <f t="shared" si="3"/>
        <v>9.3333333333333339</v>
      </c>
      <c r="H63" s="64" t="s">
        <v>2712</v>
      </c>
      <c r="I63" s="63" t="s">
        <v>404</v>
      </c>
      <c r="J63" s="63" t="s">
        <v>406</v>
      </c>
      <c r="K63" s="66">
        <v>278815968</v>
      </c>
      <c r="L63" s="65" t="s">
        <v>1148</v>
      </c>
      <c r="M63" s="67">
        <v>1</v>
      </c>
      <c r="N63" s="65" t="s">
        <v>27</v>
      </c>
      <c r="O63" s="65" t="s">
        <v>1148</v>
      </c>
      <c r="P63" s="79"/>
    </row>
    <row r="64" spans="1:16" s="7" customFormat="1" ht="24.75" customHeight="1" outlineLevel="1" x14ac:dyDescent="0.25">
      <c r="A64" s="143">
        <v>17</v>
      </c>
      <c r="B64" s="121" t="s">
        <v>2676</v>
      </c>
      <c r="C64" s="65" t="s">
        <v>31</v>
      </c>
      <c r="D64" s="120">
        <v>90</v>
      </c>
      <c r="E64" s="144">
        <v>42394</v>
      </c>
      <c r="F64" s="144">
        <v>42674</v>
      </c>
      <c r="G64" s="159">
        <f t="shared" si="3"/>
        <v>9.3333333333333339</v>
      </c>
      <c r="H64" s="64" t="s">
        <v>2713</v>
      </c>
      <c r="I64" s="63" t="s">
        <v>404</v>
      </c>
      <c r="J64" s="63" t="s">
        <v>406</v>
      </c>
      <c r="K64" s="66">
        <v>1069501270</v>
      </c>
      <c r="L64" s="65" t="s">
        <v>1148</v>
      </c>
      <c r="M64" s="67">
        <v>1</v>
      </c>
      <c r="N64" s="65" t="s">
        <v>27</v>
      </c>
      <c r="O64" s="65" t="s">
        <v>1148</v>
      </c>
      <c r="P64" s="79"/>
    </row>
    <row r="65" spans="1:16" s="7" customFormat="1" ht="24.75" customHeight="1" outlineLevel="1" x14ac:dyDescent="0.25">
      <c r="A65" s="143">
        <v>18</v>
      </c>
      <c r="B65" s="121" t="s">
        <v>2676</v>
      </c>
      <c r="C65" s="65" t="s">
        <v>31</v>
      </c>
      <c r="D65" s="120">
        <v>256</v>
      </c>
      <c r="E65" s="144">
        <v>42675</v>
      </c>
      <c r="F65" s="144">
        <v>42719</v>
      </c>
      <c r="G65" s="159">
        <f t="shared" si="3"/>
        <v>1.4666666666666666</v>
      </c>
      <c r="H65" s="64" t="s">
        <v>2714</v>
      </c>
      <c r="I65" s="63" t="s">
        <v>404</v>
      </c>
      <c r="J65" s="63" t="s">
        <v>406</v>
      </c>
      <c r="K65" s="66">
        <v>221026928</v>
      </c>
      <c r="L65" s="65" t="s">
        <v>1148</v>
      </c>
      <c r="M65" s="67">
        <v>1</v>
      </c>
      <c r="N65" s="65" t="s">
        <v>27</v>
      </c>
      <c r="O65" s="65" t="s">
        <v>1148</v>
      </c>
      <c r="P65" s="79"/>
    </row>
    <row r="66" spans="1:16" s="7" customFormat="1" ht="24.75" customHeight="1" outlineLevel="1" x14ac:dyDescent="0.25">
      <c r="A66" s="143">
        <v>19</v>
      </c>
      <c r="B66" s="121" t="s">
        <v>2676</v>
      </c>
      <c r="C66" s="65" t="s">
        <v>31</v>
      </c>
      <c r="D66" s="120">
        <v>292</v>
      </c>
      <c r="E66" s="144">
        <v>42720</v>
      </c>
      <c r="F66" s="144">
        <v>43084</v>
      </c>
      <c r="G66" s="159">
        <f t="shared" si="3"/>
        <v>12.133333333333333</v>
      </c>
      <c r="H66" s="64" t="s">
        <v>2715</v>
      </c>
      <c r="I66" s="63" t="s">
        <v>404</v>
      </c>
      <c r="J66" s="63" t="s">
        <v>406</v>
      </c>
      <c r="K66" s="66">
        <v>1464488960</v>
      </c>
      <c r="L66" s="65" t="s">
        <v>1148</v>
      </c>
      <c r="M66" s="67">
        <v>1</v>
      </c>
      <c r="N66" s="65" t="s">
        <v>27</v>
      </c>
      <c r="O66" s="65" t="s">
        <v>1148</v>
      </c>
      <c r="P66" s="79"/>
    </row>
    <row r="67" spans="1:16" s="7" customFormat="1" ht="24.75" customHeight="1" outlineLevel="1" x14ac:dyDescent="0.25">
      <c r="A67" s="143">
        <v>20</v>
      </c>
      <c r="B67" s="121" t="s">
        <v>2676</v>
      </c>
      <c r="C67" s="65" t="s">
        <v>31</v>
      </c>
      <c r="D67" s="120">
        <v>230</v>
      </c>
      <c r="E67" s="144">
        <v>42675</v>
      </c>
      <c r="F67" s="144">
        <v>43312</v>
      </c>
      <c r="G67" s="159">
        <f t="shared" si="3"/>
        <v>21.233333333333334</v>
      </c>
      <c r="H67" s="64" t="s">
        <v>2716</v>
      </c>
      <c r="I67" s="63" t="s">
        <v>404</v>
      </c>
      <c r="J67" s="63" t="s">
        <v>406</v>
      </c>
      <c r="K67" s="66">
        <v>519858490</v>
      </c>
      <c r="L67" s="65" t="s">
        <v>1148</v>
      </c>
      <c r="M67" s="67">
        <v>1</v>
      </c>
      <c r="N67" s="65" t="s">
        <v>27</v>
      </c>
      <c r="O67" s="65" t="s">
        <v>1148</v>
      </c>
      <c r="P67" s="79"/>
    </row>
    <row r="68" spans="1:16" s="7" customFormat="1" ht="24.75" customHeight="1" outlineLevel="1" x14ac:dyDescent="0.25">
      <c r="A68" s="143">
        <v>21</v>
      </c>
      <c r="B68" s="121" t="s">
        <v>2676</v>
      </c>
      <c r="C68" s="65" t="s">
        <v>31</v>
      </c>
      <c r="D68" s="120">
        <v>323</v>
      </c>
      <c r="E68" s="144">
        <v>43085</v>
      </c>
      <c r="F68" s="144">
        <v>43404</v>
      </c>
      <c r="G68" s="159">
        <f t="shared" si="3"/>
        <v>10.633333333333333</v>
      </c>
      <c r="H68" s="64" t="s">
        <v>2717</v>
      </c>
      <c r="I68" s="63" t="s">
        <v>404</v>
      </c>
      <c r="J68" s="63" t="s">
        <v>406</v>
      </c>
      <c r="K68" s="66">
        <v>1210880640</v>
      </c>
      <c r="L68" s="65" t="s">
        <v>1148</v>
      </c>
      <c r="M68" s="67">
        <v>1</v>
      </c>
      <c r="N68" s="65" t="s">
        <v>27</v>
      </c>
      <c r="O68" s="65" t="s">
        <v>1148</v>
      </c>
      <c r="P68" s="79"/>
    </row>
    <row r="69" spans="1:16" s="7" customFormat="1" ht="24.75" customHeight="1" outlineLevel="1" x14ac:dyDescent="0.25">
      <c r="A69" s="143">
        <v>22</v>
      </c>
      <c r="B69" s="121" t="s">
        <v>2676</v>
      </c>
      <c r="C69" s="65" t="s">
        <v>31</v>
      </c>
      <c r="D69" s="120">
        <v>115</v>
      </c>
      <c r="E69" s="144">
        <v>43313</v>
      </c>
      <c r="F69" s="144">
        <v>43449</v>
      </c>
      <c r="G69" s="159">
        <f t="shared" si="3"/>
        <v>4.5333333333333332</v>
      </c>
      <c r="H69" s="64" t="s">
        <v>2718</v>
      </c>
      <c r="I69" s="63" t="s">
        <v>404</v>
      </c>
      <c r="J69" s="63" t="s">
        <v>406</v>
      </c>
      <c r="K69" s="66">
        <v>117711062</v>
      </c>
      <c r="L69" s="65" t="s">
        <v>1148</v>
      </c>
      <c r="M69" s="67">
        <v>1</v>
      </c>
      <c r="N69" s="65" t="s">
        <v>27</v>
      </c>
      <c r="O69" s="65" t="s">
        <v>26</v>
      </c>
      <c r="P69" s="79"/>
    </row>
    <row r="70" spans="1:16" s="7" customFormat="1" ht="24.75" customHeight="1" outlineLevel="1" x14ac:dyDescent="0.25">
      <c r="A70" s="143">
        <v>23</v>
      </c>
      <c r="B70" s="121" t="s">
        <v>2676</v>
      </c>
      <c r="C70" s="65" t="s">
        <v>31</v>
      </c>
      <c r="D70" s="120">
        <v>160</v>
      </c>
      <c r="E70" s="144">
        <v>43405</v>
      </c>
      <c r="F70" s="144">
        <v>43441</v>
      </c>
      <c r="G70" s="159">
        <f t="shared" si="3"/>
        <v>1.2</v>
      </c>
      <c r="H70" s="64" t="s">
        <v>2719</v>
      </c>
      <c r="I70" s="63" t="s">
        <v>404</v>
      </c>
      <c r="J70" s="63" t="s">
        <v>406</v>
      </c>
      <c r="K70" s="66">
        <v>132312676</v>
      </c>
      <c r="L70" s="65" t="s">
        <v>1148</v>
      </c>
      <c r="M70" s="67">
        <v>1</v>
      </c>
      <c r="N70" s="65" t="s">
        <v>27</v>
      </c>
      <c r="O70" s="65" t="s">
        <v>1148</v>
      </c>
      <c r="P70" s="79"/>
    </row>
    <row r="71" spans="1:16" s="7" customFormat="1" ht="24.75" customHeight="1" outlineLevel="1" x14ac:dyDescent="0.25">
      <c r="A71" s="143">
        <v>24</v>
      </c>
      <c r="B71" s="121" t="s">
        <v>2676</v>
      </c>
      <c r="C71" s="65" t="s">
        <v>31</v>
      </c>
      <c r="D71" s="120">
        <v>214</v>
      </c>
      <c r="E71" s="144">
        <v>43450</v>
      </c>
      <c r="F71" s="144">
        <v>43921</v>
      </c>
      <c r="G71" s="159">
        <f t="shared" si="3"/>
        <v>15.7</v>
      </c>
      <c r="H71" s="64" t="s">
        <v>2720</v>
      </c>
      <c r="I71" s="63" t="s">
        <v>404</v>
      </c>
      <c r="J71" s="63" t="s">
        <v>406</v>
      </c>
      <c r="K71" s="66">
        <v>401202123</v>
      </c>
      <c r="L71" s="65" t="s">
        <v>1148</v>
      </c>
      <c r="M71" s="67">
        <v>1</v>
      </c>
      <c r="N71" s="65" t="s">
        <v>27</v>
      </c>
      <c r="O71" s="65" t="s">
        <v>1148</v>
      </c>
      <c r="P71" s="79"/>
    </row>
    <row r="72" spans="1:16" s="7" customFormat="1" ht="24.75" customHeight="1" outlineLevel="1" x14ac:dyDescent="0.25">
      <c r="A72" s="143">
        <v>25</v>
      </c>
      <c r="B72" s="121" t="s">
        <v>2676</v>
      </c>
      <c r="C72" s="65" t="s">
        <v>31</v>
      </c>
      <c r="D72" s="120">
        <v>71</v>
      </c>
      <c r="E72" s="144">
        <v>43484</v>
      </c>
      <c r="F72" s="144">
        <v>43821</v>
      </c>
      <c r="G72" s="159">
        <f t="shared" si="3"/>
        <v>11.233333333333333</v>
      </c>
      <c r="H72" s="64" t="s">
        <v>2721</v>
      </c>
      <c r="I72" s="63" t="s">
        <v>404</v>
      </c>
      <c r="J72" s="63" t="s">
        <v>406</v>
      </c>
      <c r="K72" s="66">
        <v>2012681835</v>
      </c>
      <c r="L72" s="65" t="s">
        <v>1148</v>
      </c>
      <c r="M72" s="67">
        <v>1</v>
      </c>
      <c r="N72" s="65" t="s">
        <v>27</v>
      </c>
      <c r="O72" s="65" t="s">
        <v>1148</v>
      </c>
      <c r="P72" s="79"/>
    </row>
    <row r="73" spans="1:16" s="7" customFormat="1" ht="24.75" customHeight="1" outlineLevel="1" x14ac:dyDescent="0.25">
      <c r="A73" s="143">
        <v>26</v>
      </c>
      <c r="B73" s="121" t="s">
        <v>2676</v>
      </c>
      <c r="C73" s="65" t="s">
        <v>31</v>
      </c>
      <c r="D73" s="120">
        <v>254</v>
      </c>
      <c r="E73" s="144">
        <v>41255</v>
      </c>
      <c r="F73" s="144">
        <v>42004</v>
      </c>
      <c r="G73" s="159">
        <f t="shared" si="3"/>
        <v>24.966666666666665</v>
      </c>
      <c r="H73" s="64" t="s">
        <v>2711</v>
      </c>
      <c r="I73" s="63" t="s">
        <v>404</v>
      </c>
      <c r="J73" s="63" t="s">
        <v>410</v>
      </c>
      <c r="K73" s="66">
        <v>1315910680</v>
      </c>
      <c r="L73" s="65" t="s">
        <v>1148</v>
      </c>
      <c r="M73" s="67">
        <v>1</v>
      </c>
      <c r="N73" s="65" t="s">
        <v>27</v>
      </c>
      <c r="O73" s="65" t="s">
        <v>26</v>
      </c>
      <c r="P73" s="79"/>
    </row>
    <row r="74" spans="1:16" s="7" customFormat="1" ht="24.75" customHeight="1" outlineLevel="1" x14ac:dyDescent="0.25">
      <c r="A74" s="143">
        <v>27</v>
      </c>
      <c r="B74" s="121" t="s">
        <v>2676</v>
      </c>
      <c r="C74" s="65" t="s">
        <v>31</v>
      </c>
      <c r="D74" s="120">
        <v>78</v>
      </c>
      <c r="E74" s="144">
        <v>42394</v>
      </c>
      <c r="F74" s="144">
        <v>42674</v>
      </c>
      <c r="G74" s="159">
        <f t="shared" si="3"/>
        <v>9.3333333333333339</v>
      </c>
      <c r="H74" s="64" t="s">
        <v>2712</v>
      </c>
      <c r="I74" s="63" t="s">
        <v>404</v>
      </c>
      <c r="J74" s="63" t="s">
        <v>408</v>
      </c>
      <c r="K74" s="66">
        <v>415155549</v>
      </c>
      <c r="L74" s="65" t="s">
        <v>1148</v>
      </c>
      <c r="M74" s="67">
        <v>1</v>
      </c>
      <c r="N74" s="65" t="s">
        <v>27</v>
      </c>
      <c r="O74" s="65" t="s">
        <v>1148</v>
      </c>
      <c r="P74" s="79"/>
    </row>
    <row r="75" spans="1:16" s="7" customFormat="1" ht="24.75" customHeight="1" outlineLevel="1" x14ac:dyDescent="0.25">
      <c r="A75" s="143">
        <v>28</v>
      </c>
      <c r="B75" s="121" t="s">
        <v>2676</v>
      </c>
      <c r="C75" s="65" t="s">
        <v>31</v>
      </c>
      <c r="D75" s="120">
        <v>78</v>
      </c>
      <c r="E75" s="144">
        <v>42394</v>
      </c>
      <c r="F75" s="144">
        <v>42674</v>
      </c>
      <c r="G75" s="159">
        <f t="shared" si="3"/>
        <v>9.3333333333333339</v>
      </c>
      <c r="H75" s="64" t="s">
        <v>2712</v>
      </c>
      <c r="I75" s="63" t="s">
        <v>404</v>
      </c>
      <c r="J75" s="63" t="s">
        <v>417</v>
      </c>
      <c r="K75" s="66">
        <v>415155549</v>
      </c>
      <c r="L75" s="65" t="s">
        <v>1148</v>
      </c>
      <c r="M75" s="67">
        <v>1</v>
      </c>
      <c r="N75" s="65" t="s">
        <v>27</v>
      </c>
      <c r="O75" s="65" t="s">
        <v>1148</v>
      </c>
      <c r="P75" s="79"/>
    </row>
    <row r="76" spans="1:16" s="7" customFormat="1" ht="24.75" customHeight="1" outlineLevel="1" x14ac:dyDescent="0.25">
      <c r="A76" s="143">
        <v>29</v>
      </c>
      <c r="B76" s="121" t="s">
        <v>2676</v>
      </c>
      <c r="C76" s="65" t="s">
        <v>31</v>
      </c>
      <c r="D76" s="120">
        <v>78</v>
      </c>
      <c r="E76" s="144">
        <v>42394</v>
      </c>
      <c r="F76" s="144">
        <v>42674</v>
      </c>
      <c r="G76" s="159">
        <f t="shared" si="3"/>
        <v>9.3333333333333339</v>
      </c>
      <c r="H76" s="64" t="s">
        <v>2712</v>
      </c>
      <c r="I76" s="63" t="s">
        <v>404</v>
      </c>
      <c r="J76" s="63" t="s">
        <v>420</v>
      </c>
      <c r="K76" s="66">
        <v>415155549</v>
      </c>
      <c r="L76" s="65" t="s">
        <v>1148</v>
      </c>
      <c r="M76" s="67">
        <v>1</v>
      </c>
      <c r="N76" s="65" t="s">
        <v>27</v>
      </c>
      <c r="O76" s="65" t="s">
        <v>1148</v>
      </c>
      <c r="P76" s="79"/>
    </row>
    <row r="77" spans="1:16" s="7" customFormat="1" ht="24.75" customHeight="1" outlineLevel="1" x14ac:dyDescent="0.25">
      <c r="A77" s="143">
        <v>30</v>
      </c>
      <c r="B77" s="121" t="s">
        <v>2676</v>
      </c>
      <c r="C77" s="65" t="s">
        <v>31</v>
      </c>
      <c r="D77" s="120">
        <v>83</v>
      </c>
      <c r="E77" s="144">
        <v>42394</v>
      </c>
      <c r="F77" s="144">
        <v>42674</v>
      </c>
      <c r="G77" s="159">
        <f t="shared" si="3"/>
        <v>9.3333333333333339</v>
      </c>
      <c r="H77" s="64" t="s">
        <v>2713</v>
      </c>
      <c r="I77" s="63" t="s">
        <v>404</v>
      </c>
      <c r="J77" s="63" t="s">
        <v>408</v>
      </c>
      <c r="K77" s="66">
        <v>2121651639</v>
      </c>
      <c r="L77" s="65" t="s">
        <v>1148</v>
      </c>
      <c r="M77" s="67">
        <v>1</v>
      </c>
      <c r="N77" s="65" t="s">
        <v>27</v>
      </c>
      <c r="O77" s="65" t="s">
        <v>26</v>
      </c>
      <c r="P77" s="79"/>
    </row>
    <row r="78" spans="1:16" s="7" customFormat="1" ht="24.75" customHeight="1" outlineLevel="1" x14ac:dyDescent="0.25">
      <c r="A78" s="143">
        <v>31</v>
      </c>
      <c r="B78" s="121" t="s">
        <v>2676</v>
      </c>
      <c r="C78" s="65" t="s">
        <v>31</v>
      </c>
      <c r="D78" s="120">
        <v>83</v>
      </c>
      <c r="E78" s="144">
        <v>42394</v>
      </c>
      <c r="F78" s="144">
        <v>42674</v>
      </c>
      <c r="G78" s="159">
        <f t="shared" si="3"/>
        <v>9.3333333333333339</v>
      </c>
      <c r="H78" s="64" t="s">
        <v>2713</v>
      </c>
      <c r="I78" s="63" t="s">
        <v>404</v>
      </c>
      <c r="J78" s="63" t="s">
        <v>417</v>
      </c>
      <c r="K78" s="66">
        <v>2121651639</v>
      </c>
      <c r="L78" s="65" t="s">
        <v>1148</v>
      </c>
      <c r="M78" s="67">
        <v>1</v>
      </c>
      <c r="N78" s="65" t="s">
        <v>27</v>
      </c>
      <c r="O78" s="65" t="s">
        <v>26</v>
      </c>
      <c r="P78" s="79"/>
    </row>
    <row r="79" spans="1:16" s="7" customFormat="1" ht="24.75" customHeight="1" outlineLevel="1" x14ac:dyDescent="0.25">
      <c r="A79" s="143">
        <v>32</v>
      </c>
      <c r="B79" s="121" t="s">
        <v>2676</v>
      </c>
      <c r="C79" s="65" t="s">
        <v>31</v>
      </c>
      <c r="D79" s="120">
        <v>83</v>
      </c>
      <c r="E79" s="144">
        <v>42394</v>
      </c>
      <c r="F79" s="144">
        <v>42674</v>
      </c>
      <c r="G79" s="159">
        <f t="shared" si="3"/>
        <v>9.3333333333333339</v>
      </c>
      <c r="H79" s="64" t="s">
        <v>2713</v>
      </c>
      <c r="I79" s="63" t="s">
        <v>404</v>
      </c>
      <c r="J79" s="63" t="s">
        <v>420</v>
      </c>
      <c r="K79" s="66">
        <v>2121651639</v>
      </c>
      <c r="L79" s="65" t="s">
        <v>1148</v>
      </c>
      <c r="M79" s="67">
        <v>1</v>
      </c>
      <c r="N79" s="65" t="s">
        <v>27</v>
      </c>
      <c r="O79" s="65" t="s">
        <v>26</v>
      </c>
      <c r="P79" s="79"/>
    </row>
    <row r="80" spans="1:16" s="7" customFormat="1" ht="24.75" customHeight="1" outlineLevel="1" x14ac:dyDescent="0.25">
      <c r="A80" s="143">
        <v>33</v>
      </c>
      <c r="B80" s="121" t="s">
        <v>2676</v>
      </c>
      <c r="C80" s="65" t="s">
        <v>31</v>
      </c>
      <c r="D80" s="120">
        <v>257</v>
      </c>
      <c r="E80" s="144">
        <v>42675</v>
      </c>
      <c r="F80" s="144">
        <v>42719</v>
      </c>
      <c r="G80" s="159">
        <f t="shared" si="3"/>
        <v>1.4666666666666666</v>
      </c>
      <c r="H80" s="64" t="s">
        <v>2722</v>
      </c>
      <c r="I80" s="63" t="s">
        <v>404</v>
      </c>
      <c r="J80" s="63" t="s">
        <v>408</v>
      </c>
      <c r="K80" s="66">
        <v>536095751</v>
      </c>
      <c r="L80" s="65" t="s">
        <v>1148</v>
      </c>
      <c r="M80" s="67">
        <v>1</v>
      </c>
      <c r="N80" s="65" t="s">
        <v>27</v>
      </c>
      <c r="O80" s="65" t="s">
        <v>1148</v>
      </c>
      <c r="P80" s="79"/>
    </row>
    <row r="81" spans="1:16" s="7" customFormat="1" ht="24.75" customHeight="1" outlineLevel="1" x14ac:dyDescent="0.25">
      <c r="A81" s="143">
        <v>34</v>
      </c>
      <c r="B81" s="121" t="s">
        <v>2676</v>
      </c>
      <c r="C81" s="65" t="s">
        <v>31</v>
      </c>
      <c r="D81" s="120">
        <v>257</v>
      </c>
      <c r="E81" s="144">
        <v>42675</v>
      </c>
      <c r="F81" s="144">
        <v>42719</v>
      </c>
      <c r="G81" s="159">
        <f t="shared" si="3"/>
        <v>1.4666666666666666</v>
      </c>
      <c r="H81" s="64" t="s">
        <v>2722</v>
      </c>
      <c r="I81" s="63" t="s">
        <v>404</v>
      </c>
      <c r="J81" s="63" t="s">
        <v>417</v>
      </c>
      <c r="K81" s="66">
        <v>536095751</v>
      </c>
      <c r="L81" s="65" t="s">
        <v>1148</v>
      </c>
      <c r="M81" s="67">
        <v>1</v>
      </c>
      <c r="N81" s="65" t="s">
        <v>27</v>
      </c>
      <c r="O81" s="65" t="s">
        <v>1148</v>
      </c>
      <c r="P81" s="79"/>
    </row>
    <row r="82" spans="1:16" s="7" customFormat="1" ht="24.75" customHeight="1" outlineLevel="1" x14ac:dyDescent="0.25">
      <c r="A82" s="143">
        <v>35</v>
      </c>
      <c r="B82" s="121" t="s">
        <v>2676</v>
      </c>
      <c r="C82" s="65" t="s">
        <v>31</v>
      </c>
      <c r="D82" s="120">
        <v>257</v>
      </c>
      <c r="E82" s="144">
        <v>42675</v>
      </c>
      <c r="F82" s="144">
        <v>42719</v>
      </c>
      <c r="G82" s="159">
        <f t="shared" si="3"/>
        <v>1.4666666666666666</v>
      </c>
      <c r="H82" s="64" t="s">
        <v>2722</v>
      </c>
      <c r="I82" s="63" t="s">
        <v>404</v>
      </c>
      <c r="J82" s="63" t="s">
        <v>420</v>
      </c>
      <c r="K82" s="66">
        <v>536095751</v>
      </c>
      <c r="L82" s="65" t="s">
        <v>1148</v>
      </c>
      <c r="M82" s="67">
        <v>1</v>
      </c>
      <c r="N82" s="65" t="s">
        <v>27</v>
      </c>
      <c r="O82" s="65" t="s">
        <v>1148</v>
      </c>
      <c r="P82" s="79"/>
    </row>
    <row r="83" spans="1:16" s="7" customFormat="1" ht="24.75" customHeight="1" outlineLevel="1" x14ac:dyDescent="0.25">
      <c r="A83" s="143">
        <v>36</v>
      </c>
      <c r="B83" s="121" t="s">
        <v>2676</v>
      </c>
      <c r="C83" s="65" t="s">
        <v>31</v>
      </c>
      <c r="D83" s="120">
        <v>293</v>
      </c>
      <c r="E83" s="144">
        <v>42720</v>
      </c>
      <c r="F83" s="144">
        <v>43084</v>
      </c>
      <c r="G83" s="159">
        <f t="shared" si="3"/>
        <v>12.133333333333333</v>
      </c>
      <c r="H83" s="64" t="s">
        <v>2723</v>
      </c>
      <c r="I83" s="63" t="s">
        <v>404</v>
      </c>
      <c r="J83" s="63" t="s">
        <v>408</v>
      </c>
      <c r="K83" s="66">
        <v>2796598692</v>
      </c>
      <c r="L83" s="65" t="s">
        <v>1148</v>
      </c>
      <c r="M83" s="67">
        <v>1</v>
      </c>
      <c r="N83" s="65" t="s">
        <v>27</v>
      </c>
      <c r="O83" s="65" t="s">
        <v>26</v>
      </c>
      <c r="P83" s="79"/>
    </row>
    <row r="84" spans="1:16" s="7" customFormat="1" ht="24.75" customHeight="1" outlineLevel="1" x14ac:dyDescent="0.25">
      <c r="A84" s="143">
        <v>37</v>
      </c>
      <c r="B84" s="121" t="s">
        <v>2676</v>
      </c>
      <c r="C84" s="65" t="s">
        <v>31</v>
      </c>
      <c r="D84" s="120">
        <v>293</v>
      </c>
      <c r="E84" s="144">
        <v>42720</v>
      </c>
      <c r="F84" s="144">
        <v>43084</v>
      </c>
      <c r="G84" s="159">
        <f t="shared" si="3"/>
        <v>12.133333333333333</v>
      </c>
      <c r="H84" s="64" t="s">
        <v>2723</v>
      </c>
      <c r="I84" s="63" t="s">
        <v>404</v>
      </c>
      <c r="J84" s="63" t="s">
        <v>417</v>
      </c>
      <c r="K84" s="66">
        <v>2796598692</v>
      </c>
      <c r="L84" s="65" t="s">
        <v>1148</v>
      </c>
      <c r="M84" s="67">
        <v>1</v>
      </c>
      <c r="N84" s="65" t="s">
        <v>27</v>
      </c>
      <c r="O84" s="65" t="s">
        <v>26</v>
      </c>
      <c r="P84" s="79"/>
    </row>
    <row r="85" spans="1:16" s="7" customFormat="1" ht="24.75" customHeight="1" outlineLevel="1" x14ac:dyDescent="0.25">
      <c r="A85" s="143">
        <v>38</v>
      </c>
      <c r="B85" s="121" t="s">
        <v>2676</v>
      </c>
      <c r="C85" s="65" t="s">
        <v>31</v>
      </c>
      <c r="D85" s="120">
        <v>293</v>
      </c>
      <c r="E85" s="144">
        <v>42720</v>
      </c>
      <c r="F85" s="144">
        <v>43084</v>
      </c>
      <c r="G85" s="159">
        <f t="shared" si="3"/>
        <v>12.133333333333333</v>
      </c>
      <c r="H85" s="64" t="s">
        <v>2723</v>
      </c>
      <c r="I85" s="63" t="s">
        <v>404</v>
      </c>
      <c r="J85" s="63" t="s">
        <v>420</v>
      </c>
      <c r="K85" s="66">
        <v>2796598692</v>
      </c>
      <c r="L85" s="65" t="s">
        <v>1148</v>
      </c>
      <c r="M85" s="67">
        <v>1</v>
      </c>
      <c r="N85" s="65" t="s">
        <v>27</v>
      </c>
      <c r="O85" s="65" t="s">
        <v>26</v>
      </c>
      <c r="P85" s="79"/>
    </row>
    <row r="86" spans="1:16" s="7" customFormat="1" ht="24.75" customHeight="1" outlineLevel="1" x14ac:dyDescent="0.25">
      <c r="A86" s="143">
        <v>39</v>
      </c>
      <c r="B86" s="121" t="s">
        <v>2676</v>
      </c>
      <c r="C86" s="65" t="s">
        <v>31</v>
      </c>
      <c r="D86" s="120">
        <v>225</v>
      </c>
      <c r="E86" s="144">
        <v>42675</v>
      </c>
      <c r="F86" s="144">
        <v>43312</v>
      </c>
      <c r="G86" s="159">
        <f t="shared" si="3"/>
        <v>21.233333333333334</v>
      </c>
      <c r="H86" s="64" t="s">
        <v>2724</v>
      </c>
      <c r="I86" s="63" t="s">
        <v>404</v>
      </c>
      <c r="J86" s="63" t="s">
        <v>408</v>
      </c>
      <c r="K86" s="66">
        <v>861771997</v>
      </c>
      <c r="L86" s="65" t="s">
        <v>1148</v>
      </c>
      <c r="M86" s="67">
        <v>1</v>
      </c>
      <c r="N86" s="65" t="s">
        <v>27</v>
      </c>
      <c r="O86" s="65" t="s">
        <v>1148</v>
      </c>
      <c r="P86" s="79"/>
    </row>
    <row r="87" spans="1:16" s="7" customFormat="1" ht="24.75" customHeight="1" outlineLevel="1" x14ac:dyDescent="0.25">
      <c r="A87" s="143">
        <v>40</v>
      </c>
      <c r="B87" s="121" t="s">
        <v>2676</v>
      </c>
      <c r="C87" s="65" t="s">
        <v>31</v>
      </c>
      <c r="D87" s="120">
        <v>225</v>
      </c>
      <c r="E87" s="144">
        <v>42675</v>
      </c>
      <c r="F87" s="144">
        <v>43312</v>
      </c>
      <c r="G87" s="159">
        <f t="shared" si="3"/>
        <v>21.233333333333334</v>
      </c>
      <c r="H87" s="64" t="s">
        <v>2724</v>
      </c>
      <c r="I87" s="63" t="s">
        <v>404</v>
      </c>
      <c r="J87" s="63" t="s">
        <v>417</v>
      </c>
      <c r="K87" s="66">
        <v>861771997</v>
      </c>
      <c r="L87" s="65" t="s">
        <v>1148</v>
      </c>
      <c r="M87" s="67">
        <v>1</v>
      </c>
      <c r="N87" s="65" t="s">
        <v>27</v>
      </c>
      <c r="O87" s="65" t="s">
        <v>1148</v>
      </c>
      <c r="P87" s="79"/>
    </row>
    <row r="88" spans="1:16" s="7" customFormat="1" ht="24.75" customHeight="1" outlineLevel="1" x14ac:dyDescent="0.25">
      <c r="A88" s="143">
        <v>41</v>
      </c>
      <c r="B88" s="121" t="s">
        <v>2676</v>
      </c>
      <c r="C88" s="65" t="s">
        <v>31</v>
      </c>
      <c r="D88" s="120">
        <v>225</v>
      </c>
      <c r="E88" s="144">
        <v>42675</v>
      </c>
      <c r="F88" s="144">
        <v>43312</v>
      </c>
      <c r="G88" s="159">
        <f t="shared" si="3"/>
        <v>21.233333333333334</v>
      </c>
      <c r="H88" s="64" t="s">
        <v>2724</v>
      </c>
      <c r="I88" s="63" t="s">
        <v>404</v>
      </c>
      <c r="J88" s="63" t="s">
        <v>420</v>
      </c>
      <c r="K88" s="66">
        <v>861771997</v>
      </c>
      <c r="L88" s="65" t="s">
        <v>1148</v>
      </c>
      <c r="M88" s="67">
        <v>1</v>
      </c>
      <c r="N88" s="65" t="s">
        <v>27</v>
      </c>
      <c r="O88" s="65" t="s">
        <v>1148</v>
      </c>
      <c r="P88" s="79"/>
    </row>
    <row r="89" spans="1:16" s="7" customFormat="1" ht="24.75" customHeight="1" outlineLevel="1" x14ac:dyDescent="0.25">
      <c r="A89" s="143">
        <v>42</v>
      </c>
      <c r="B89" s="121" t="s">
        <v>2676</v>
      </c>
      <c r="C89" s="65" t="s">
        <v>31</v>
      </c>
      <c r="D89" s="120">
        <v>324</v>
      </c>
      <c r="E89" s="144">
        <v>43085</v>
      </c>
      <c r="F89" s="144">
        <v>43404</v>
      </c>
      <c r="G89" s="159">
        <f t="shared" si="3"/>
        <v>10.633333333333333</v>
      </c>
      <c r="H89" s="64" t="s">
        <v>2725</v>
      </c>
      <c r="I89" s="63" t="s">
        <v>404</v>
      </c>
      <c r="J89" s="63" t="s">
        <v>408</v>
      </c>
      <c r="K89" s="66">
        <v>2379868292</v>
      </c>
      <c r="L89" s="65" t="s">
        <v>1148</v>
      </c>
      <c r="M89" s="67">
        <v>1</v>
      </c>
      <c r="N89" s="65" t="s">
        <v>27</v>
      </c>
      <c r="O89" s="65" t="s">
        <v>1148</v>
      </c>
      <c r="P89" s="79"/>
    </row>
    <row r="90" spans="1:16" s="7" customFormat="1" ht="24.75" customHeight="1" outlineLevel="1" x14ac:dyDescent="0.25">
      <c r="A90" s="143">
        <v>43</v>
      </c>
      <c r="B90" s="121" t="s">
        <v>2676</v>
      </c>
      <c r="C90" s="65" t="s">
        <v>31</v>
      </c>
      <c r="D90" s="120">
        <v>324</v>
      </c>
      <c r="E90" s="144">
        <v>43085</v>
      </c>
      <c r="F90" s="144">
        <v>43404</v>
      </c>
      <c r="G90" s="159">
        <f t="shared" si="3"/>
        <v>10.633333333333333</v>
      </c>
      <c r="H90" s="64" t="s">
        <v>2725</v>
      </c>
      <c r="I90" s="63" t="s">
        <v>404</v>
      </c>
      <c r="J90" s="63" t="s">
        <v>417</v>
      </c>
      <c r="K90" s="66">
        <v>2379868292</v>
      </c>
      <c r="L90" s="65" t="s">
        <v>1148</v>
      </c>
      <c r="M90" s="67">
        <v>1</v>
      </c>
      <c r="N90" s="65" t="s">
        <v>27</v>
      </c>
      <c r="O90" s="65" t="s">
        <v>1148</v>
      </c>
      <c r="P90" s="79"/>
    </row>
    <row r="91" spans="1:16" s="7" customFormat="1" ht="24.75" customHeight="1" outlineLevel="1" x14ac:dyDescent="0.25">
      <c r="A91" s="142">
        <v>44</v>
      </c>
      <c r="B91" s="121" t="s">
        <v>2676</v>
      </c>
      <c r="C91" s="123" t="s">
        <v>31</v>
      </c>
      <c r="D91" s="120">
        <v>324</v>
      </c>
      <c r="E91" s="144">
        <v>43085</v>
      </c>
      <c r="F91" s="144">
        <v>43404</v>
      </c>
      <c r="G91" s="159">
        <f t="shared" si="3"/>
        <v>10.633333333333333</v>
      </c>
      <c r="H91" s="121" t="s">
        <v>2725</v>
      </c>
      <c r="I91" s="120" t="s">
        <v>404</v>
      </c>
      <c r="J91" s="120" t="s">
        <v>420</v>
      </c>
      <c r="K91" s="122">
        <v>2379868292</v>
      </c>
      <c r="L91" s="123" t="s">
        <v>1148</v>
      </c>
      <c r="M91" s="116">
        <v>1</v>
      </c>
      <c r="N91" s="123" t="s">
        <v>27</v>
      </c>
      <c r="O91" s="123" t="s">
        <v>1148</v>
      </c>
      <c r="P91" s="79"/>
    </row>
    <row r="92" spans="1:16" s="7" customFormat="1" ht="24.75" customHeight="1" outlineLevel="1" x14ac:dyDescent="0.25">
      <c r="A92" s="142">
        <v>45</v>
      </c>
      <c r="B92" s="121" t="s">
        <v>2676</v>
      </c>
      <c r="C92" s="123" t="s">
        <v>31</v>
      </c>
      <c r="D92" s="120">
        <v>116</v>
      </c>
      <c r="E92" s="144">
        <v>43313</v>
      </c>
      <c r="F92" s="144">
        <v>43449</v>
      </c>
      <c r="G92" s="159">
        <f t="shared" si="3"/>
        <v>4.5333333333333332</v>
      </c>
      <c r="H92" s="121" t="s">
        <v>2718</v>
      </c>
      <c r="I92" s="120" t="s">
        <v>404</v>
      </c>
      <c r="J92" s="120" t="s">
        <v>408</v>
      </c>
      <c r="K92" s="122">
        <v>194788785</v>
      </c>
      <c r="L92" s="123" t="s">
        <v>1148</v>
      </c>
      <c r="M92" s="116">
        <v>1</v>
      </c>
      <c r="N92" s="123" t="s">
        <v>27</v>
      </c>
      <c r="O92" s="123" t="s">
        <v>1148</v>
      </c>
      <c r="P92" s="79"/>
    </row>
    <row r="93" spans="1:16" s="7" customFormat="1" ht="24.75" customHeight="1" outlineLevel="1" x14ac:dyDescent="0.25">
      <c r="A93" s="142">
        <v>46</v>
      </c>
      <c r="B93" s="121" t="s">
        <v>2676</v>
      </c>
      <c r="C93" s="123" t="s">
        <v>31</v>
      </c>
      <c r="D93" s="120">
        <v>116</v>
      </c>
      <c r="E93" s="144">
        <v>43313</v>
      </c>
      <c r="F93" s="144">
        <v>43449</v>
      </c>
      <c r="G93" s="159">
        <f t="shared" si="3"/>
        <v>4.5333333333333332</v>
      </c>
      <c r="H93" s="121" t="s">
        <v>2718</v>
      </c>
      <c r="I93" s="120" t="s">
        <v>404</v>
      </c>
      <c r="J93" s="120" t="s">
        <v>417</v>
      </c>
      <c r="K93" s="122">
        <v>194788785</v>
      </c>
      <c r="L93" s="123" t="s">
        <v>1148</v>
      </c>
      <c r="M93" s="116">
        <v>1</v>
      </c>
      <c r="N93" s="123" t="s">
        <v>27</v>
      </c>
      <c r="O93" s="123" t="s">
        <v>1148</v>
      </c>
      <c r="P93" s="79"/>
    </row>
    <row r="94" spans="1:16" s="7" customFormat="1" ht="24.75" customHeight="1" outlineLevel="1" x14ac:dyDescent="0.25">
      <c r="A94" s="142">
        <v>47</v>
      </c>
      <c r="B94" s="121" t="s">
        <v>2676</v>
      </c>
      <c r="C94" s="123" t="s">
        <v>31</v>
      </c>
      <c r="D94" s="120">
        <v>116</v>
      </c>
      <c r="E94" s="144">
        <v>43313</v>
      </c>
      <c r="F94" s="144">
        <v>43449</v>
      </c>
      <c r="G94" s="159">
        <f t="shared" si="3"/>
        <v>4.5333333333333332</v>
      </c>
      <c r="H94" s="121" t="s">
        <v>2718</v>
      </c>
      <c r="I94" s="120" t="s">
        <v>404</v>
      </c>
      <c r="J94" s="120" t="s">
        <v>420</v>
      </c>
      <c r="K94" s="122">
        <v>194788785</v>
      </c>
      <c r="L94" s="123" t="s">
        <v>1148</v>
      </c>
      <c r="M94" s="116">
        <v>1</v>
      </c>
      <c r="N94" s="123" t="s">
        <v>27</v>
      </c>
      <c r="O94" s="123" t="s">
        <v>1148</v>
      </c>
      <c r="P94" s="79"/>
    </row>
    <row r="95" spans="1:16" s="7" customFormat="1" ht="24.75" customHeight="1" outlineLevel="1" x14ac:dyDescent="0.25">
      <c r="A95" s="143">
        <v>48</v>
      </c>
      <c r="B95" s="121" t="s">
        <v>2676</v>
      </c>
      <c r="C95" s="123" t="s">
        <v>31</v>
      </c>
      <c r="D95" s="120">
        <v>170</v>
      </c>
      <c r="E95" s="144">
        <v>43405</v>
      </c>
      <c r="F95" s="144">
        <v>43441</v>
      </c>
      <c r="G95" s="159">
        <f t="shared" si="3"/>
        <v>1.2</v>
      </c>
      <c r="H95" s="121" t="s">
        <v>2726</v>
      </c>
      <c r="I95" s="120" t="s">
        <v>404</v>
      </c>
      <c r="J95" s="120" t="s">
        <v>408</v>
      </c>
      <c r="K95" s="122">
        <v>264134615</v>
      </c>
      <c r="L95" s="123" t="s">
        <v>1148</v>
      </c>
      <c r="M95" s="116">
        <v>1</v>
      </c>
      <c r="N95" s="123" t="s">
        <v>27</v>
      </c>
      <c r="O95" s="123" t="s">
        <v>1148</v>
      </c>
      <c r="P95" s="79"/>
    </row>
    <row r="96" spans="1:16" s="7" customFormat="1" ht="24.75" customHeight="1" outlineLevel="1" x14ac:dyDescent="0.25">
      <c r="A96" s="143">
        <v>49</v>
      </c>
      <c r="B96" s="121" t="s">
        <v>2676</v>
      </c>
      <c r="C96" s="123" t="s">
        <v>31</v>
      </c>
      <c r="D96" s="120">
        <v>170</v>
      </c>
      <c r="E96" s="144">
        <v>43405</v>
      </c>
      <c r="F96" s="144">
        <v>43441</v>
      </c>
      <c r="G96" s="159">
        <f t="shared" si="3"/>
        <v>1.2</v>
      </c>
      <c r="H96" s="121" t="s">
        <v>2726</v>
      </c>
      <c r="I96" s="120" t="s">
        <v>404</v>
      </c>
      <c r="J96" s="120" t="s">
        <v>417</v>
      </c>
      <c r="K96" s="122">
        <v>264134615</v>
      </c>
      <c r="L96" s="123" t="s">
        <v>1148</v>
      </c>
      <c r="M96" s="116">
        <v>1</v>
      </c>
      <c r="N96" s="123" t="s">
        <v>27</v>
      </c>
      <c r="O96" s="123" t="s">
        <v>1148</v>
      </c>
      <c r="P96" s="79"/>
    </row>
    <row r="97" spans="1:16" s="7" customFormat="1" ht="24.75" customHeight="1" outlineLevel="1" x14ac:dyDescent="0.25">
      <c r="A97" s="143">
        <v>50</v>
      </c>
      <c r="B97" s="121" t="s">
        <v>2676</v>
      </c>
      <c r="C97" s="123" t="s">
        <v>31</v>
      </c>
      <c r="D97" s="120">
        <v>170</v>
      </c>
      <c r="E97" s="144">
        <v>43405</v>
      </c>
      <c r="F97" s="144">
        <v>43441</v>
      </c>
      <c r="G97" s="159">
        <f t="shared" si="3"/>
        <v>1.2</v>
      </c>
      <c r="H97" s="121" t="s">
        <v>2726</v>
      </c>
      <c r="I97" s="120" t="s">
        <v>404</v>
      </c>
      <c r="J97" s="120" t="s">
        <v>420</v>
      </c>
      <c r="K97" s="122">
        <v>264134615</v>
      </c>
      <c r="L97" s="123" t="s">
        <v>1148</v>
      </c>
      <c r="M97" s="116">
        <v>1</v>
      </c>
      <c r="N97" s="123" t="s">
        <v>27</v>
      </c>
      <c r="O97" s="123" t="s">
        <v>1148</v>
      </c>
      <c r="P97" s="79"/>
    </row>
    <row r="98" spans="1:16" s="7" customFormat="1" ht="24.75" customHeight="1" outlineLevel="1" x14ac:dyDescent="0.25">
      <c r="A98" s="143">
        <v>51</v>
      </c>
      <c r="B98" s="121" t="s">
        <v>2676</v>
      </c>
      <c r="C98" s="123" t="s">
        <v>31</v>
      </c>
      <c r="D98" s="120">
        <v>220</v>
      </c>
      <c r="E98" s="144">
        <v>43450</v>
      </c>
      <c r="F98" s="144">
        <v>43921</v>
      </c>
      <c r="G98" s="159">
        <f t="shared" si="3"/>
        <v>15.7</v>
      </c>
      <c r="H98" s="121" t="s">
        <v>2720</v>
      </c>
      <c r="I98" s="120" t="s">
        <v>404</v>
      </c>
      <c r="J98" s="120" t="s">
        <v>408</v>
      </c>
      <c r="K98" s="122">
        <v>225044447</v>
      </c>
      <c r="L98" s="123" t="s">
        <v>1148</v>
      </c>
      <c r="M98" s="116">
        <v>1</v>
      </c>
      <c r="N98" s="123" t="s">
        <v>27</v>
      </c>
      <c r="O98" s="123" t="s">
        <v>1148</v>
      </c>
      <c r="P98" s="79"/>
    </row>
    <row r="99" spans="1:16" s="7" customFormat="1" ht="24.75" customHeight="1" outlineLevel="1" x14ac:dyDescent="0.25">
      <c r="A99" s="143">
        <v>52</v>
      </c>
      <c r="B99" s="121" t="s">
        <v>2676</v>
      </c>
      <c r="C99" s="123" t="s">
        <v>31</v>
      </c>
      <c r="D99" s="120">
        <v>220</v>
      </c>
      <c r="E99" s="144">
        <v>43450</v>
      </c>
      <c r="F99" s="144">
        <v>43921</v>
      </c>
      <c r="G99" s="159">
        <f t="shared" si="3"/>
        <v>15.7</v>
      </c>
      <c r="H99" s="121" t="s">
        <v>2720</v>
      </c>
      <c r="I99" s="120" t="s">
        <v>404</v>
      </c>
      <c r="J99" s="120" t="s">
        <v>410</v>
      </c>
      <c r="K99" s="122">
        <v>225044447</v>
      </c>
      <c r="L99" s="123" t="s">
        <v>1148</v>
      </c>
      <c r="M99" s="116">
        <v>1</v>
      </c>
      <c r="N99" s="123" t="s">
        <v>27</v>
      </c>
      <c r="O99" s="123" t="s">
        <v>1148</v>
      </c>
      <c r="P99" s="79"/>
    </row>
    <row r="100" spans="1:16" s="7" customFormat="1" ht="24.75" customHeight="1" outlineLevel="1" x14ac:dyDescent="0.25">
      <c r="A100" s="143">
        <v>53</v>
      </c>
      <c r="B100" s="121" t="s">
        <v>2676</v>
      </c>
      <c r="C100" s="123" t="s">
        <v>31</v>
      </c>
      <c r="D100" s="120">
        <v>220</v>
      </c>
      <c r="E100" s="144">
        <v>43450</v>
      </c>
      <c r="F100" s="144">
        <v>43921</v>
      </c>
      <c r="G100" s="159">
        <f t="shared" si="3"/>
        <v>15.7</v>
      </c>
      <c r="H100" s="121" t="s">
        <v>2720</v>
      </c>
      <c r="I100" s="120" t="s">
        <v>404</v>
      </c>
      <c r="J100" s="120" t="s">
        <v>420</v>
      </c>
      <c r="K100" s="122">
        <v>225044447</v>
      </c>
      <c r="L100" s="123" t="s">
        <v>1148</v>
      </c>
      <c r="M100" s="116">
        <v>1</v>
      </c>
      <c r="N100" s="123" t="s">
        <v>27</v>
      </c>
      <c r="O100" s="123" t="s">
        <v>1148</v>
      </c>
      <c r="P100" s="79"/>
    </row>
    <row r="101" spans="1:16" s="7" customFormat="1" ht="24.75" customHeight="1" outlineLevel="1" x14ac:dyDescent="0.25">
      <c r="A101" s="143">
        <v>54</v>
      </c>
      <c r="B101" s="121" t="s">
        <v>2676</v>
      </c>
      <c r="C101" s="123" t="s">
        <v>31</v>
      </c>
      <c r="D101" s="120">
        <v>70</v>
      </c>
      <c r="E101" s="144">
        <v>43484</v>
      </c>
      <c r="F101" s="144">
        <v>43821</v>
      </c>
      <c r="G101" s="159">
        <f t="shared" si="3"/>
        <v>11.233333333333333</v>
      </c>
      <c r="H101" s="121" t="s">
        <v>2721</v>
      </c>
      <c r="I101" s="120" t="s">
        <v>404</v>
      </c>
      <c r="J101" s="120" t="s">
        <v>408</v>
      </c>
      <c r="K101" s="122">
        <v>3001704129</v>
      </c>
      <c r="L101" s="123" t="s">
        <v>1148</v>
      </c>
      <c r="M101" s="116">
        <v>1</v>
      </c>
      <c r="N101" s="123" t="s">
        <v>27</v>
      </c>
      <c r="O101" s="123" t="s">
        <v>1148</v>
      </c>
      <c r="P101" s="79"/>
    </row>
    <row r="102" spans="1:16" s="7" customFormat="1" ht="24.75" customHeight="1" outlineLevel="1" x14ac:dyDescent="0.25">
      <c r="A102" s="143">
        <v>55</v>
      </c>
      <c r="B102" s="121" t="s">
        <v>2676</v>
      </c>
      <c r="C102" s="123" t="s">
        <v>31</v>
      </c>
      <c r="D102" s="120">
        <v>70</v>
      </c>
      <c r="E102" s="144">
        <v>43484</v>
      </c>
      <c r="F102" s="144">
        <v>43821</v>
      </c>
      <c r="G102" s="159">
        <f t="shared" si="3"/>
        <v>11.233333333333333</v>
      </c>
      <c r="H102" s="121" t="s">
        <v>2721</v>
      </c>
      <c r="I102" s="120" t="s">
        <v>404</v>
      </c>
      <c r="J102" s="120" t="s">
        <v>410</v>
      </c>
      <c r="K102" s="122">
        <v>3001704129</v>
      </c>
      <c r="L102" s="123" t="s">
        <v>1148</v>
      </c>
      <c r="M102" s="116">
        <v>1</v>
      </c>
      <c r="N102" s="123" t="s">
        <v>27</v>
      </c>
      <c r="O102" s="123" t="s">
        <v>1148</v>
      </c>
      <c r="P102" s="79"/>
    </row>
    <row r="103" spans="1:16" s="7" customFormat="1" ht="24.75" customHeight="1" outlineLevel="1" x14ac:dyDescent="0.25">
      <c r="A103" s="143">
        <v>56</v>
      </c>
      <c r="B103" s="121" t="s">
        <v>2676</v>
      </c>
      <c r="C103" s="123" t="s">
        <v>31</v>
      </c>
      <c r="D103" s="120">
        <v>70</v>
      </c>
      <c r="E103" s="144">
        <v>43484</v>
      </c>
      <c r="F103" s="144">
        <v>43821</v>
      </c>
      <c r="G103" s="159">
        <f t="shared" si="3"/>
        <v>11.233333333333333</v>
      </c>
      <c r="H103" s="121" t="s">
        <v>2721</v>
      </c>
      <c r="I103" s="120" t="s">
        <v>404</v>
      </c>
      <c r="J103" s="120" t="s">
        <v>420</v>
      </c>
      <c r="K103" s="122">
        <v>3001704129</v>
      </c>
      <c r="L103" s="123" t="s">
        <v>1148</v>
      </c>
      <c r="M103" s="116">
        <v>1</v>
      </c>
      <c r="N103" s="123" t="s">
        <v>27</v>
      </c>
      <c r="O103" s="123" t="s">
        <v>1148</v>
      </c>
      <c r="P103" s="79"/>
    </row>
    <row r="104" spans="1:16" s="7" customFormat="1" ht="24.75" customHeight="1" outlineLevel="1" x14ac:dyDescent="0.25">
      <c r="A104" s="143">
        <v>57</v>
      </c>
      <c r="B104" s="121" t="s">
        <v>2676</v>
      </c>
      <c r="C104" s="123" t="s">
        <v>31</v>
      </c>
      <c r="D104" s="120" t="s">
        <v>2727</v>
      </c>
      <c r="E104" s="144">
        <v>41262</v>
      </c>
      <c r="F104" s="144">
        <v>41851</v>
      </c>
      <c r="G104" s="159">
        <f t="shared" si="3"/>
        <v>19.633333333333333</v>
      </c>
      <c r="H104" s="121" t="s">
        <v>2711</v>
      </c>
      <c r="I104" s="120" t="s">
        <v>404</v>
      </c>
      <c r="J104" s="120" t="s">
        <v>414</v>
      </c>
      <c r="K104" s="122">
        <v>484191963</v>
      </c>
      <c r="L104" s="123" t="s">
        <v>1148</v>
      </c>
      <c r="M104" s="116">
        <v>1</v>
      </c>
      <c r="N104" s="123" t="s">
        <v>27</v>
      </c>
      <c r="O104" s="123" t="s">
        <v>1148</v>
      </c>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2680</v>
      </c>
      <c r="E114" s="144">
        <v>43880</v>
      </c>
      <c r="F114" s="144">
        <v>44196</v>
      </c>
      <c r="G114" s="159">
        <f>IF(AND(E114&lt;&gt;"",F114&lt;&gt;""),((F114-E114)/30),"")</f>
        <v>10.533333333333333</v>
      </c>
      <c r="H114" s="121" t="s">
        <v>2682</v>
      </c>
      <c r="I114" s="120" t="s">
        <v>404</v>
      </c>
      <c r="J114" s="120" t="s">
        <v>413</v>
      </c>
      <c r="K114" s="122">
        <v>2023127640</v>
      </c>
      <c r="L114" s="100">
        <f>+IF(AND(K114&gt;0,O114="Ejecución"),(K114/877802)*Tabla28[[#This Row],[% participación]],IF(AND(K114&gt;0,O114&lt;&gt;"Ejecución"),"-",""))</f>
        <v>2304.7653571078672</v>
      </c>
      <c r="M114" s="123" t="s">
        <v>1148</v>
      </c>
      <c r="N114" s="172">
        <v>1</v>
      </c>
      <c r="O114" s="161" t="s">
        <v>1150</v>
      </c>
      <c r="P114" s="78"/>
    </row>
    <row r="115" spans="1:16" s="6" customFormat="1" ht="24.75" customHeight="1" x14ac:dyDescent="0.25">
      <c r="A115" s="142">
        <v>2</v>
      </c>
      <c r="B115" s="160" t="s">
        <v>2665</v>
      </c>
      <c r="C115" s="162" t="s">
        <v>31</v>
      </c>
      <c r="D115" s="63" t="s">
        <v>2681</v>
      </c>
      <c r="E115" s="144">
        <v>43881</v>
      </c>
      <c r="F115" s="144">
        <v>44196</v>
      </c>
      <c r="G115" s="159">
        <f t="shared" ref="G115:G116" si="4">IF(AND(E115&lt;&gt;"",F115&lt;&gt;""),((F115-E115)/30),"")</f>
        <v>10.5</v>
      </c>
      <c r="H115" s="64" t="s">
        <v>2682</v>
      </c>
      <c r="I115" s="63" t="s">
        <v>404</v>
      </c>
      <c r="J115" s="63" t="s">
        <v>406</v>
      </c>
      <c r="K115" s="68">
        <v>1139065683</v>
      </c>
      <c r="L115" s="100">
        <f>+IF(AND(K115&gt;0,O115="Ejecución"),(K115/877802)*Tabla28[[#This Row],[% participación]],IF(AND(K115&gt;0,O115&lt;&gt;"Ejecución"),"-",""))</f>
        <v>1297.6339573161147</v>
      </c>
      <c r="M115" s="65" t="s">
        <v>1148</v>
      </c>
      <c r="N115" s="172">
        <v>1</v>
      </c>
      <c r="O115" s="161" t="s">
        <v>1150</v>
      </c>
      <c r="P115" s="78"/>
    </row>
    <row r="116" spans="1:16" s="6" customFormat="1" ht="24.75" customHeight="1" x14ac:dyDescent="0.25">
      <c r="A116" s="142">
        <v>3</v>
      </c>
      <c r="B116" s="160" t="s">
        <v>2665</v>
      </c>
      <c r="C116" s="162" t="s">
        <v>31</v>
      </c>
      <c r="D116" s="63" t="s">
        <v>2683</v>
      </c>
      <c r="E116" s="144">
        <v>44168</v>
      </c>
      <c r="F116" s="144">
        <v>44773</v>
      </c>
      <c r="G116" s="159">
        <f t="shared" si="4"/>
        <v>20.166666666666668</v>
      </c>
      <c r="H116" s="64" t="s">
        <v>2684</v>
      </c>
      <c r="I116" s="63" t="s">
        <v>404</v>
      </c>
      <c r="J116" s="63" t="s">
        <v>408</v>
      </c>
      <c r="K116" s="68">
        <v>799920394</v>
      </c>
      <c r="L116" s="100">
        <f>+IF(AND(K116&gt;0,O116="Ejecución"),(K116/877802)*Tabla28[[#This Row],[% participación]],IF(AND(K116&gt;0,O116&lt;&gt;"Ejecución"),"-",""))</f>
        <v>911.27656806432435</v>
      </c>
      <c r="M116" s="65" t="s">
        <v>1148</v>
      </c>
      <c r="N116" s="172">
        <v>1</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0.02</v>
      </c>
      <c r="G179" s="164">
        <f>IF(F179&gt;0,SUM(E179+F179),"")</f>
        <v>0.04</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228478244.80000001</v>
      </c>
      <c r="F185" s="92"/>
      <c r="G185" s="93"/>
      <c r="H185" s="88"/>
      <c r="I185" s="90" t="s">
        <v>2627</v>
      </c>
      <c r="J185" s="165">
        <f>+SUM(M179:M183)</f>
        <v>0.02</v>
      </c>
      <c r="K185" s="235" t="s">
        <v>2628</v>
      </c>
      <c r="L185" s="235"/>
      <c r="M185" s="94">
        <f>+J185*(SUM(K20:K35))</f>
        <v>114239122.40000001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40918</v>
      </c>
      <c r="D193" s="5"/>
      <c r="E193" s="125">
        <v>7</v>
      </c>
      <c r="F193" s="5"/>
      <c r="G193" s="5"/>
      <c r="H193" s="146" t="s">
        <v>2685</v>
      </c>
      <c r="J193" s="5"/>
      <c r="K193" s="126">
        <v>40817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2686</v>
      </c>
      <c r="J211" s="27" t="s">
        <v>2622</v>
      </c>
      <c r="K211" s="147" t="s">
        <v>2686</v>
      </c>
      <c r="L211" s="21"/>
      <c r="M211" s="21"/>
      <c r="N211" s="21"/>
      <c r="O211" s="8"/>
    </row>
    <row r="212" spans="1:15" x14ac:dyDescent="0.25">
      <c r="A212" s="9"/>
      <c r="B212" s="27" t="s">
        <v>2619</v>
      </c>
      <c r="C212" s="146" t="s">
        <v>2685</v>
      </c>
      <c r="D212" s="21"/>
      <c r="G212" s="27" t="s">
        <v>2621</v>
      </c>
      <c r="H212" s="147" t="s">
        <v>2687</v>
      </c>
      <c r="J212" s="27" t="s">
        <v>2623</v>
      </c>
      <c r="K212" s="146"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38" fitToHeight="10"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a65d333d-5b59-4810-bc94-b80d9325ab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Usuario-STECH</cp:lastModifiedBy>
  <cp:lastPrinted>2020-12-29T06:46:08Z</cp:lastPrinted>
  <dcterms:created xsi:type="dcterms:W3CDTF">2020-10-14T21:57:42Z</dcterms:created>
  <dcterms:modified xsi:type="dcterms:W3CDTF">2020-12-29T21:18:39Z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