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UARIO C-ESCRITORIO INF\Desktop\CONTRATACION 2021\INVITACIONES CAQUETA\CARTA A PRESENT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<sst xmlns="http://schemas.openxmlformats.org/spreadsheetml/2006/main" count="3230" uniqueCount="2705">
  <si>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</si>
  <si>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</si>
  <si>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</si>
  <si>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</si>
  <si>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</si>
  <si>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</si>
  <si>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</si>
  <si>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</si>
  <si>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</si>
  <si>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</si>
  <si>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</si>
  <si>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</si>
  <si>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</si>
  <si>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</si>
  <si>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</si>
  <si>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</si>
  <si>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</si>
  <si>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</si>
  <si>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</si>
  <si>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</si>
  <si>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</si>
  <si>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</si>
  <si>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</si>
  <si>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</si>
  <si>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</si>
  <si>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</si>
  <si>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</si>
  <si>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</si>
  <si>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</si>
  <si>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</si>
  <si>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</si>
  <si>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</si>
  <si>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</si>
  <si>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</si>
  <si>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</si>
  <si>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</si>
  <si>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</si>
  <si>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</si>
  <si>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</si>
  <si>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</si>
  <si>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</si>
  <si>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</si>
  <si>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</si>
  <si>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</si>
  <si>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</si>
  <si>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</si>
  <si>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</si>
  <si>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</si>
  <si>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</si>
  <si>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</si>
  <si>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</si>
  <si>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</si>
  <si>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</si>
  <si>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</si>
  <si>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</si>
  <si>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</si>
  <si>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</si>
  <si>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</si>
  <si>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</si>
  <si>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</si>
  <si>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</si>
  <si>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</si>
  <si>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</si>
  <si>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</si>
  <si>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</si>
  <si>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</si>
  <si>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</si>
  <si>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</si>
  <si>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</si>
  <si>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</si>
  <si>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</si>
  <si>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</si>
  <si>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</si>
  <si>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</si>
  <si>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</si>
  <si>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</si>
  <si>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</si>
  <si>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</si>
  <si>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</si>
  <si>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</si>
  <si>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</si>
  <si>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</si>
  <si>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</si>
  <si>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</si>
  <si>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</si>
  <si>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</si>
  <si>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</si>
  <si>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</si>
  <si>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</si>
  <si>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</si>
  <si>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</si>
  <si>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</si>
  <si>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</si>
  <si>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</si>
  <si>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</si>
  <si>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</si>
  <si>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</si>
  <si>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</si>
  <si>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</si>
  <si>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</si>
  <si>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</si>
  <si>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</si>
  <si>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</si>
  <si>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</si>
  <si>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</si>
  <si>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</si>
  <si>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</si>
  <si>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</si>
  <si>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</si>
  <si>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</si>
  <si>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</si>
  <si>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</si>
  <si>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</si>
  <si>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</si>
  <si>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</si>
  <si>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</si>
  <si>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</si>
  <si>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</si>
  <si>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</si>
  <si>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</si>
  <si>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</si>
  <si>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</si>
  <si>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</si>
  <si>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</si>
  <si>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</si>
  <si>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</si>
  <si>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</si>
  <si>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</si>
  <si>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</si>
  <si>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</si>
  <si>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</si>
  <si>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</si>
  <si>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</si>
  <si>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</si>
  <si>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</si>
  <si>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</si>
  <si>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</si>
  <si>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</si>
  <si>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</si>
  <si>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</si>
  <si>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</si>
  <si>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</si>
  <si>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</si>
  <si>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</si>
  <si>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</si>
  <si>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</si>
  <si>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</si>
  <si>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</si>
  <si>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</si>
  <si>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</si>
  <si>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</si>
  <si>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</si>
  <si>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</si>
  <si>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</si>
  <si>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</si>
  <si>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</si>
  <si>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</si>
  <si>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</si>
  <si>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</si>
  <si>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</si>
  <si>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</si>
  <si>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</si>
  <si>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</si>
  <si>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</si>
  <si>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</si>
  <si>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</si>
  <si>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</si>
  <si>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</si>
  <si>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</si>
  <si>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</si>
  <si>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</si>
  <si>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</si>
  <si>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</si>
  <si>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</si>
  <si>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</si>
  <si>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</si>
  <si>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</si>
  <si>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</si>
  <si>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</si>
  <si>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</si>
  <si>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</si>
  <si>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</si>
  <si>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</si>
  <si>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</si>
  <si>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</si>
  <si>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</si>
  <si>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</si>
  <si>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</si>
  <si>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</si>
  <si>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</si>
  <si>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</si>
  <si>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</si>
  <si>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</si>
  <si>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</si>
  <si>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</si>
  <si>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</si>
  <si>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</si>
  <si>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</si>
  <si>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</si>
  <si>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</si>
  <si>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</si>
  <si>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</si>
  <si>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</si>
  <si>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</si>
  <si>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</si>
  <si>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</si>
  <si>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</si>
  <si>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</si>
  <si>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</si>
  <si>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</si>
  <si>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</si>
  <si>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</si>
  <si>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</si>
  <si>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</si>
  <si>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</si>
  <si>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</si>
  <si>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</si>
  <si>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</si>
  <si>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</si>
  <si>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</si>
  <si>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</si>
  <si>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</si>
  <si>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</si>
  <si>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</si>
  <si>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</si>
  <si>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</si>
  <si>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</si>
  <si>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</si>
  <si>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</si>
  <si>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</si>
  <si>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</si>
  <si>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</si>
  <si>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</si>
  <si>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</si>
  <si>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</si>
  <si>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</si>
  <si>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</si>
  <si>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</si>
  <si>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</si>
  <si>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</si>
  <si>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</si>
  <si>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</si>
  <si>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</si>
  <si>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</si>
  <si>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</si>
  <si>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</si>
  <si>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</si>
  <si>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</si>
  <si>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</si>
  <si>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</si>
  <si>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</si>
  <si>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</si>
  <si>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</si>
  <si>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</si>
  <si>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</si>
  <si>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</si>
  <si>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</si>
  <si>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</si>
  <si>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</si>
  <si>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</si>
  <si>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</si>
  <si>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</si>
  <si>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</si>
  <si>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</si>
  <si>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</si>
  <si>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</si>
  <si>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</si>
  <si>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</si>
  <si>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</si>
  <si>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</si>
  <si>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</si>
  <si>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</si>
  <si>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</si>
  <si>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</si>
  <si>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</si>
  <si>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</si>
  <si>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</si>
  <si>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</si>
  <si>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</si>
  <si>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</si>
  <si>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</si>
  <si>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</si>
  <si>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</si>
  <si>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</si>
  <si>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</si>
  <si>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</si>
  <si>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</si>
  <si>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</si>
  <si>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</si>
  <si>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</si>
  <si>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</si>
  <si>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</si>
  <si>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</si>
  <si>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</si>
  <si>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</si>
  <si>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</si>
  <si>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</si>
  <si>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</si>
  <si>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</si>
  <si>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</si>
  <si>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</si>
  <si>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</si>
  <si>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</si>
  <si>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</si>
  <si>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</si>
  <si>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</si>
  <si>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</si>
  <si>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</si>
  <si>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</si>
  <si>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</si>
  <si>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</si>
  <si>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</si>
  <si>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</si>
  <si>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</si>
  <si>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</si>
  <si>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</si>
  <si>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</si>
  <si>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</si>
  <si>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</si>
  <si>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</si>
  <si>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</si>
  <si>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</si>
  <si>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</si>
  <si>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</si>
  <si>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</si>
  <si>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</si>
  <si>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</si>
  <si>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</si>
  <si>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</si>
  <si>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</si>
  <si>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</si>
  <si>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</si>
  <si>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</si>
  <si>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</si>
  <si>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</si>
  <si>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</si>
  <si>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</si>
  <si>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</si>
  <si>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</si>
  <si>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</si>
  <si>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</si>
  <si>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</si>
  <si>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</si>
  <si>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</si>
  <si>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</si>
  <si>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</si>
  <si>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</si>
  <si>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</si>
  <si>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</si>
  <si>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</si>
  <si>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</si>
  <si>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</si>
  <si>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</si>
  <si>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</si>
  <si>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</si>
  <si>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</si>
  <si>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</si>
  <si>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</si>
  <si>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</si>
  <si>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</si>
  <si>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</si>
  <si>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</si>
  <si>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</si>
  <si>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</si>
  <si>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</si>
  <si>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</si>
  <si>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</si>
  <si>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</si>
  <si>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</si>
  <si>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</si>
  <si>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</si>
  <si>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</si>
  <si>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</si>
  <si>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</si>
  <si>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</si>
  <si>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</si>
  <si>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</si>
  <si>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</si>
  <si>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</si>
  <si>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</si>
  <si>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</si>
  <si>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</si>
  <si>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</si>
  <si>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</si>
  <si>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</si>
  <si>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</si>
  <si>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</si>
  <si>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</si>
  <si>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</si>
  <si>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</si>
  <si>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</si>
  <si>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</si>
  <si>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</si>
  <si>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</si>
  <si>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</si>
  <si>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</si>
  <si>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</si>
  <si>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</si>
  <si>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</si>
  <si>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</si>
  <si>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</si>
  <si>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</si>
  <si>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</si>
  <si>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</si>
  <si>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</si>
  <si>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</si>
  <si>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</si>
  <si>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</si>
  <si>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</si>
  <si>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</si>
  <si>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</si>
  <si>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</si>
  <si>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</si>
  <si>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</si>
  <si>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</si>
  <si>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</si>
  <si>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</si>
  <si>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</si>
  <si>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</si>
  <si>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</si>
  <si>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</si>
  <si>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</si>
  <si>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</si>
  <si>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</si>
  <si>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</si>
  <si>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</si>
  <si>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</si>
  <si>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</si>
  <si>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</si>
  <si>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</si>
  <si>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</si>
  <si>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</si>
  <si>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</si>
  <si>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</si>
  <si>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</si>
  <si>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</si>
  <si>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</si>
  <si>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</si>
  <si>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</si>
  <si>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</si>
  <si>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</si>
  <si>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</si>
  <si>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</si>
  <si>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</si>
  <si>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</si>
  <si>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</si>
  <si>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</si>
  <si>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</si>
  <si>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</si>
  <si>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</si>
  <si>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</si>
  <si>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</si>
  <si>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</si>
  <si>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</si>
  <si>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</si>
  <si>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</si>
  <si>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</si>
  <si>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</si>
  <si>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</si>
  <si>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</si>
  <si>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</si>
  <si>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</si>
  <si>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</si>
  <si>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</si>
  <si>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</si>
  <si>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</si>
  <si>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</si>
  <si>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</si>
  <si>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</si>
  <si>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</si>
  <si>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</si>
  <si>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</si>
  <si>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</si>
  <si>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</si>
  <si>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</si>
  <si>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</si>
  <si>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</si>
  <si>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</si>
  <si>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</si>
  <si>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</si>
  <si>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</si>
  <si>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</si>
  <si>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</si>
  <si>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</si>
  <si>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</si>
  <si>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</si>
  <si>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</si>
  <si>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</si>
  <si>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</si>
  <si>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</si>
  <si>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</si>
  <si>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</si>
  <si>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</si>
  <si>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</si>
  <si>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</si>
  <si>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</si>
  <si>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</si>
  <si>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</si>
  <si>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</si>
  <si>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</si>
  <si>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</si>
  <si>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</si>
  <si>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</si>
  <si>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</si>
  <si>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</si>
  <si>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</si>
  <si>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</si>
  <si>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</si>
  <si>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</si>
  <si>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</si>
  <si>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</si>
  <si>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</si>
  <si>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</si>
  <si>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</si>
  <si>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</si>
  <si>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</si>
  <si>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</si>
  <si>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</si>
  <si>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</si>
  <si>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</si>
  <si>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</si>
  <si>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</si>
  <si>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</si>
  <si>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</si>
  <si>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</si>
  <si>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</si>
  <si>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</si>
  <si>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</si>
  <si>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</si>
  <si>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</si>
  <si>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</si>
  <si>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</si>
  <si>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</si>
  <si>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</si>
  <si>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</si>
  <si>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</si>
  <si>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</si>
  <si>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</si>
  <si>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</si>
  <si>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</si>
  <si>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</si>
  <si>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</si>
  <si>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</si>
  <si>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</si>
  <si>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</si>
  <si>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</si>
  <si>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</si>
  <si>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</si>
  <si>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</si>
  <si>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</si>
  <si>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</si>
  <si>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</si>
  <si>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</si>
  <si>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</si>
  <si>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</si>
  <si>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</si>
  <si>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</si>
  <si>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</si>
  <si>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</si>
  <si>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</si>
  <si>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</si>
  <si>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</si>
  <si>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</si>
  <si>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</si>
  <si>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</si>
  <si>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</si>
  <si>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</si>
  <si>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</si>
  <si>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</si>
  <si>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</si>
  <si>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</si>
  <si>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</si>
  <si>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</si>
  <si>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</si>
  <si>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</si>
  <si>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</si>
  <si>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</si>
  <si>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</si>
  <si>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</si>
  <si>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</si>
  <si>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</si>
  <si>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</si>
  <si>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</si>
  <si>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</si>
  <si>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</si>
  <si>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</si>
  <si>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</si>
  <si>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</si>
  <si>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</si>
  <si>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</si>
  <si>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</si>
  <si>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</si>
  <si>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</si>
  <si>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</si>
  <si>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</si>
  <si>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</si>
  <si>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</si>
  <si>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</si>
  <si>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</si>
  <si>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</si>
  <si>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</si>
  <si>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</si>
  <si>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</si>
  <si>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</si>
  <si>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</si>
  <si>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</si>
  <si>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</si>
  <si>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</si>
  <si>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</si>
  <si>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</si>
  <si>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</si>
  <si>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</si>
  <si>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</si>
  <si>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</si>
  <si>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</si>
  <si>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</si>
  <si>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</si>
  <si>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</si>
  <si>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</si>
  <si>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</si>
  <si>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</si>
  <si>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</si>
  <si>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</si>
  <si>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</si>
  <si>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</si>
  <si>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</si>
  <si>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</si>
  <si>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</si>
  <si>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</si>
  <si>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</si>
  <si>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</si>
  <si>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</si>
  <si>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</si>
  <si>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</si>
  <si>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</si>
  <si>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</si>
  <si>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</si>
  <si>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</si>
  <si>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</si>
  <si>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</si>
  <si>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</si>
  <si>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</si>
  <si>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</si>
  <si>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</si>
  <si>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</si>
  <si>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</si>
  <si>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</si>
  <si>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</si>
  <si>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</si>
  <si>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</si>
  <si>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</si>
  <si>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</si>
  <si>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</si>
  <si>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</si>
  <si>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</si>
  <si>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</si>
  <si>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</si>
  <si>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</si>
  <si>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</si>
  <si>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</si>
  <si>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</si>
  <si>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</si>
  <si>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</si>
  <si>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</si>
  <si>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</si>
  <si>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</si>
  <si>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</si>
  <si>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</si>
  <si>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</si>
  <si>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</si>
  <si>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</si>
  <si>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</si>
  <si>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</si>
  <si>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</si>
  <si>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</si>
  <si>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</si>
  <si>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</si>
  <si>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</si>
  <si>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</si>
  <si>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</si>
  <si>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</si>
  <si>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</si>
  <si>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</si>
  <si>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</si>
  <si>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</si>
  <si>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</si>
  <si>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</si>
  <si>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</si>
  <si>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</si>
  <si>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</si>
  <si>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</si>
  <si>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</si>
  <si>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</si>
  <si>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</si>
  <si>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</si>
  <si>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</si>
  <si>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</si>
  <si>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</si>
  <si>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</si>
  <si>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</si>
  <si>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</si>
  <si>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</si>
  <si>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</si>
  <si>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</si>
  <si>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</si>
  <si>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</si>
  <si>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</si>
  <si>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</si>
  <si>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</si>
  <si>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</si>
  <si>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</si>
  <si>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</si>
  <si>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</si>
  <si>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</si>
  <si>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</si>
  <si>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</si>
  <si>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</si>
  <si>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</si>
  <si>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</si>
  <si>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</si>
  <si>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</si>
  <si>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</si>
  <si>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</si>
  <si>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</si>
  <si>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</si>
  <si>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</si>
  <si>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</si>
  <si>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</si>
  <si>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</si>
  <si>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</si>
  <si>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</si>
  <si>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</si>
  <si>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</si>
  <si>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</si>
  <si>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</si>
  <si>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</si>
  <si>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</si>
  <si>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</si>
  <si>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</si>
  <si>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</si>
  <si>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</si>
  <si>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</si>
  <si>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</si>
  <si>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</si>
  <si>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</si>
  <si>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</si>
  <si>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</si>
  <si>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</si>
  <si>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</si>
  <si>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</si>
  <si>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</si>
  <si>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</si>
  <si>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</si>
  <si>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</si>
  <si>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</si>
  <si>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</si>
  <si>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</si>
  <si>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</si>
  <si>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</si>
  <si>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</si>
  <si>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</si>
  <si>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</si>
  <si>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</si>
  <si>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</si>
  <si>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</si>
  <si>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</si>
  <si>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</si>
  <si>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</si>
  <si>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</si>
  <si>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</si>
  <si>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</si>
  <si>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</si>
  <si>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</si>
  <si>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</si>
  <si>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</si>
  <si>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</si>
  <si>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</si>
  <si>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</si>
  <si>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</si>
  <si>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</si>
  <si>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</si>
  <si>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</si>
  <si>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</si>
  <si>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</si>
  <si>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</si>
  <si>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</si>
  <si>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</si>
  <si>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</si>
  <si>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</si>
  <si>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</si>
  <si>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</si>
  <si>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</si>
  <si>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</si>
  <si>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</si>
  <si>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</si>
  <si>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</si>
  <si>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</si>
  <si>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</si>
  <si>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</si>
  <si>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</si>
  <si>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</si>
  <si>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</si>
  <si>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</si>
  <si>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</si>
  <si>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</si>
  <si>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</si>
  <si>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</si>
  <si>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</si>
  <si>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</si>
  <si>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</si>
  <si>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</si>
  <si>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</si>
  <si>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</si>
  <si>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</si>
  <si>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</si>
  <si>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</si>
  <si>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</si>
  <si>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</si>
  <si>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</si>
  <si>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</si>
  <si>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</si>
  <si>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</si>
  <si>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</si>
  <si>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</si>
  <si>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</si>
  <si>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</si>
  <si>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</si>
  <si>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</si>
  <si>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</si>
  <si>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</si>
  <si>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</si>
  <si>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</si>
  <si>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</si>
  <si>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</si>
  <si>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</si>
  <si>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</si>
  <si>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</si>
  <si>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</si>
  <si>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</si>
  <si>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</si>
  <si>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</si>
  <si>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</si>
  <si>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</si>
  <si>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</si>
  <si>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</si>
  <si>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</si>
  <si>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</si>
  <si>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</si>
  <si>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</si>
  <si>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</si>
  <si>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</si>
  <si>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</si>
  <si>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</si>
  <si>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</si>
  <si>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</si>
  <si>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</si>
  <si>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</si>
  <si>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</si>
  <si>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</si>
  <si>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</si>
  <si>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</si>
  <si>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</si>
  <si>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</si>
  <si>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</si>
  <si>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</si>
  <si>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</si>
  <si>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</si>
  <si>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</si>
  <si>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</si>
  <si>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</si>
  <si>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</si>
  <si>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</si>
  <si>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</si>
  <si>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</si>
  <si>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</si>
  <si>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</si>
  <si>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</si>
  <si>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</si>
  <si>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</si>
  <si>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</si>
  <si>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</si>
  <si>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</si>
  <si>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</si>
  <si>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</si>
  <si>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</si>
  <si>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</si>
  <si>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</si>
  <si>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</si>
  <si>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</si>
  <si>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</si>
  <si>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</si>
  <si>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</si>
  <si>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</si>
  <si>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</si>
  <si>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</si>
  <si>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</si>
  <si>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</si>
  <si>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</si>
  <si>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</si>
  <si>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</si>
  <si>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</si>
  <si>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</si>
  <si>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</si>
  <si>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</si>
  <si>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</si>
  <si>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</si>
  <si>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</si>
  <si>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</si>
  <si>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</si>
  <si>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</si>
  <si>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</si>
  <si>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</si>
  <si>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</si>
  <si>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</si>
  <si>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</si>
  <si>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</si>
  <si>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</si>
  <si>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</si>
  <si>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</si>
  <si>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</si>
  <si>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</si>
  <si>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</si>
  <si>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</si>
  <si>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</si>
  <si>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</si>
  <si>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</si>
  <si>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</si>
  <si>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</si>
  <si>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</si>
  <si>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</si>
  <si>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</si>
  <si>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</si>
  <si>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</si>
  <si>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</si>
  <si>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</si>
  <si>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</si>
  <si>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</si>
  <si>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</si>
  <si>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</si>
  <si>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</si>
  <si>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</si>
  <si>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</si>
  <si>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</si>
  <si>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</si>
  <si>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</si>
  <si>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</si>
  <si>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</si>
  <si>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</si>
  <si>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</si>
  <si>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</si>
  <si>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</si>
  <si>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</si>
  <si>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</si>
  <si>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</si>
  <si>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</si>
  <si>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</si>
  <si>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</si>
  <si>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</si>
  <si>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</si>
  <si>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</si>
  <si>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</si>
  <si>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</si>
  <si>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</si>
  <si>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</si>
  <si>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</si>
  <si>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</si>
  <si>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</si>
  <si>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</si>
  <si>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</si>
  <si>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</si>
  <si>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</si>
  <si>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</si>
  <si>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</si>
  <si>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</si>
  <si>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</si>
  <si>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</si>
  <si>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</si>
  <si>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</si>
  <si>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</si>
  <si>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</si>
  <si>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</si>
  <si>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</si>
  <si>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</si>
  <si>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</si>
  <si>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</si>
  <si>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</si>
  <si>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</si>
  <si>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</si>
  <si>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</si>
  <si>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</si>
  <si>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</si>
  <si>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</si>
  <si>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</si>
  <si>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</si>
  <si>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</si>
  <si>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</si>
  <si>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</si>
  <si>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</si>
  <si>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</si>
  <si>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</si>
  <si>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</si>
  <si>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</si>
  <si>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</si>
  <si>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</si>
  <si>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</si>
  <si>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</si>
  <si>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</si>
  <si>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</si>
  <si>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</si>
  <si>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</si>
  <si>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</si>
  <si>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</si>
  <si>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</si>
  <si>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</si>
  <si>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</si>
  <si>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</si>
  <si>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</si>
  <si>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</si>
  <si>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</si>
  <si>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</si>
  <si>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</si>
  <si>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</si>
  <si>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</si>
  <si>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</si>
  <si>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</si>
  <si>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</si>
  <si>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</si>
  <si>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</si>
  <si>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</si>
  <si>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</si>
  <si>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</si>
  <si>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</si>
  <si>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</si>
  <si>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</si>
  <si>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</si>
  <si>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</si>
  <si>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</si>
  <si>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</si>
  <si>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</si>
  <si>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</si>
  <si>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</si>
  <si>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</si>
  <si>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</si>
  <si>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</si>
  <si>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</si>
  <si>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</si>
  <si>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</si>
  <si>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</si>
  <si>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</si>
  <si>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</si>
  <si>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</si>
  <si>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</si>
  <si>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</si>
  <si>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</si>
  <si>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</si>
  <si>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</si>
  <si>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</si>
  <si>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</si>
  <si>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</si>
  <si>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</si>
  <si>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</si>
  <si>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</si>
  <si>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</si>
  <si>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</si>
  <si>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</si>
  <si>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</si>
  <si>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</si>
  <si>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</si>
  <si>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</si>
  <si>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</si>
  <si>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</si>
  <si>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</si>
  <si>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</si>
  <si>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</si>
  <si>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</si>
  <si>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</si>
  <si>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</si>
  <si>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</si>
  <si>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</si>
  <si>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</si>
  <si>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</si>
  <si>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</si>
  <si>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</si>
  <si>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</si>
  <si>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</si>
  <si>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</si>
  <si>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</si>
  <si>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</si>
  <si>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</si>
  <si>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</si>
  <si>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</si>
  <si>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</si>
  <si>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</si>
  <si>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</si>
  <si>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</si>
  <si>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</si>
  <si>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</si>
  <si>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</si>
  <si>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</si>
  <si>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</si>
  <si>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</si>
  <si>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</si>
  <si>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</si>
  <si>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</si>
  <si>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</si>
  <si>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</si>
  <si>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</si>
  <si>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</si>
  <si>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</si>
  <si>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</si>
  <si>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</si>
  <si>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</si>
  <si>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</si>
  <si>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</si>
  <si>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</si>
  <si>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</si>
  <si>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</si>
  <si>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</si>
  <si>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</si>
  <si>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</si>
  <si>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</si>
  <si>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</si>
  <si>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</si>
  <si>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</si>
  <si>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</si>
  <si>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</si>
  <si>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</si>
  <si>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</si>
  <si>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</si>
  <si>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</si>
  <si>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</si>
  <si>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</si>
  <si>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</si>
  <si>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</si>
  <si>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</si>
  <si>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</si>
  <si>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</si>
  <si>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</si>
  <si>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</si>
  <si>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</si>
  <si>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</si>
  <si>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</si>
  <si>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</si>
  <si>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</si>
  <si>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</si>
  <si>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</si>
  <si>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</si>
  <si>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</si>
  <si>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</si>
  <si>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</si>
  <si>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</si>
  <si>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</si>
  <si>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</si>
  <si>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</si>
  <si>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</si>
  <si>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</si>
  <si>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</si>
  <si>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</si>
  <si>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</si>
  <si>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</si>
  <si>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</si>
  <si>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</si>
  <si>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</si>
  <si>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</si>
  <si>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</si>
  <si>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</si>
  <si>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</si>
  <si>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</si>
  <si>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</si>
  <si>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</si>
  <si>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</si>
  <si>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</si>
  <si>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</si>
  <si>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</si>
  <si>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</si>
  <si>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</si>
  <si>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</si>
  <si>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</si>
  <si>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</si>
  <si>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</si>
  <si>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</si>
  <si>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</si>
  <si>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</si>
  <si>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</si>
  <si>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</si>
  <si>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</si>
  <si>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</si>
  <si>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</si>
  <si>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</si>
  <si>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</si>
  <si>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</si>
  <si>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</si>
  <si>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</si>
  <si>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</si>
  <si>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</si>
  <si>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</si>
  <si>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</si>
  <si>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</si>
  <si>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</si>
  <si>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</si>
  <si>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</si>
  <si>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</si>
  <si>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</si>
  <si>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</si>
  <si>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</si>
  <si>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</si>
  <si>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</si>
  <si>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</si>
  <si>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</si>
  <si>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</si>
  <si>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</si>
  <si>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</si>
  <si>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</si>
  <si>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</si>
  <si>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</si>
  <si>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</si>
  <si>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</si>
  <si>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</si>
  <si>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</si>
  <si>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</si>
  <si>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</si>
  <si>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</si>
  <si>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</si>
  <si>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</si>
  <si>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</si>
  <si>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</si>
  <si>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</si>
  <si>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</si>
  <si>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</si>
  <si>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</si>
  <si>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</si>
  <si>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</si>
  <si>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</si>
  <si>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</si>
  <si>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</si>
  <si>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</si>
  <si>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</si>
  <si>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</si>
  <si>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</si>
  <si>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</si>
  <si>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</si>
  <si>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</si>
  <si>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</si>
  <si>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</si>
  <si>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</si>
  <si>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</si>
  <si>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</si>
  <si>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</si>
  <si>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</si>
  <si>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</si>
  <si>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</si>
  <si>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</si>
  <si>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</si>
  <si>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</si>
  <si>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</si>
  <si>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</si>
  <si>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</si>
  <si>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</si>
  <si>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</si>
  <si>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</si>
  <si>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</si>
  <si>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</si>
  <si>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</si>
  <si>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</si>
  <si>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</si>
  <si>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</si>
  <si>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</si>
  <si>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</si>
  <si>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</si>
  <si>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</si>
  <si>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</si>
  <si>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</si>
  <si>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</si>
  <si>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</si>
  <si>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</si>
  <si>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</si>
  <si>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</si>
  <si>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</si>
  <si>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</si>
  <si>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</si>
  <si>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</si>
  <si>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</si>
  <si>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</si>
  <si>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</si>
  <si>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</si>
  <si>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</si>
  <si>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</si>
  <si>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</si>
  <si>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</si>
  <si>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</si>
  <si>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</si>
  <si>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</si>
  <si>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</si>
  <si>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</si>
  <si>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</si>
  <si>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</si>
  <si>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</si>
  <si>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</si>
  <si>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</si>
  <si>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</si>
  <si>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</si>
  <si>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</si>
  <si>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</si>
  <si>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</si>
  <si>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</si>
  <si>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</si>
  <si>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</si>
  <si>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</si>
  <si>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</si>
  <si>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</si>
  <si>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</si>
  <si>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</si>
  <si>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</si>
  <si>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</si>
  <si>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</si>
  <si>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</si>
  <si>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</si>
  <si>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</si>
  <si>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</si>
  <si>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</si>
  <si>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</si>
  <si>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</si>
  <si>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</si>
  <si>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</si>
  <si>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</si>
  <si>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</si>
  <si>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</si>
  <si>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</si>
  <si>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</si>
  <si>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</si>
  <si>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</si>
  <si>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</si>
  <si>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</si>
  <si>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</si>
  <si>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</si>
  <si>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</si>
  <si>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</si>
  <si>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</si>
  <si>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</si>
  <si>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</si>
  <si>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</si>
  <si>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</si>
  <si>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</si>
  <si>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</si>
  <si>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</si>
  <si>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</si>
  <si>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</si>
  <si>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</si>
  <si>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</si>
  <si>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</si>
  <si>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</si>
  <si>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</si>
  <si>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</si>
  <si>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</si>
  <si>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</si>
  <si>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</si>
  <si>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</si>
  <si>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</si>
  <si>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</si>
  <si>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</si>
  <si>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</si>
  <si>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</si>
  <si>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</si>
  <si>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</si>
  <si>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</si>
  <si>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</si>
  <si>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</si>
  <si>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</si>
  <si>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</si>
  <si>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</si>
  <si>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</si>
  <si>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</si>
  <si>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</si>
  <si>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</si>
  <si>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</si>
  <si>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</si>
  <si>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</si>
  <si>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</si>
  <si>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</si>
  <si>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</si>
  <si>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</si>
  <si>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</si>
  <si>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</si>
  <si>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</si>
  <si>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</si>
  <si>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</si>
  <si>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</si>
  <si>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</si>
  <si>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</si>
  <si>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</si>
  <si>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</si>
  <si>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</si>
  <si>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</si>
  <si>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</si>
  <si>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</si>
  <si>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</si>
  <si>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</si>
  <si>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</si>
  <si>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</si>
  <si>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</si>
  <si>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</si>
  <si>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</si>
  <si>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</si>
  <si>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</si>
  <si>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</si>
  <si>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</si>
  <si>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</si>
  <si>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</si>
  <si>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</si>
  <si>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</si>
  <si>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</si>
  <si>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</si>
  <si>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</si>
  <si>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</si>
  <si>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</si>
  <si>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</si>
  <si>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</si>
  <si>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</si>
  <si>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</si>
  <si>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</si>
  <si>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</si>
  <si>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</si>
  <si>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</si>
  <si>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</si>
  <si>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</si>
  <si>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</si>
  <si>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</si>
  <si>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</si>
  <si>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</si>
  <si>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</si>
  <si>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</si>
  <si>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</si>
  <si>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</si>
  <si>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</si>
  <si>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</si>
  <si>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</si>
  <si>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</si>
  <si>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</si>
  <si>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</si>
  <si>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</si>
  <si>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</si>
  <si>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</si>
  <si>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</si>
  <si>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</si>
  <si>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</si>
  <si>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</si>
  <si>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</si>
  <si>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</si>
  <si>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</si>
  <si>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</si>
  <si>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</si>
  <si>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</si>
  <si>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</si>
  <si>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</si>
  <si>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</si>
  <si>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</si>
  <si>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</si>
  <si>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</si>
  <si>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</si>
  <si>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</si>
  <si>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</si>
  <si>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</si>
  <si>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</si>
  <si>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</si>
  <si>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</si>
  <si>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</si>
  <si>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</si>
  <si>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</si>
  <si>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</si>
  <si>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</si>
  <si>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</si>
  <si>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</si>
  <si>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</si>
  <si>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</si>
  <si>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</si>
  <si>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</si>
  <si>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</si>
  <si>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</si>
  <si>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</si>
  <si>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</si>
  <si>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</si>
  <si>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</si>
  <si>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</si>
  <si>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</si>
  <si>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</si>
  <si>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</si>
  <si>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</si>
  <si>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</si>
  <si>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</si>
  <si>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</si>
  <si>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</si>
  <si>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</si>
  <si>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</si>
  <si>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</si>
  <si>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</si>
  <si>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</si>
  <si>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</si>
  <si>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</si>
  <si>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</si>
  <si>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</si>
  <si>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</si>
  <si>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</si>
  <si>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</si>
  <si>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</si>
  <si>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</si>
  <si>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</si>
  <si>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</si>
  <si>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</si>
  <si>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</si>
  <si>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</si>
  <si>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</si>
  <si>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</si>
  <si>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</si>
  <si>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</si>
  <si>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</si>
  <si>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</si>
  <si>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</si>
  <si>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</si>
  <si>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</si>
  <si>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</si>
  <si>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</si>
  <si>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</si>
  <si>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</si>
  <si>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</si>
  <si>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</si>
  <si>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</si>
  <si>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</si>
  <si>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</si>
  <si>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</si>
  <si>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</si>
  <si>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</si>
  <si>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</si>
  <si>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</si>
  <si>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</si>
  <si>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</si>
  <si>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</si>
  <si>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</si>
  <si>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</si>
  <si>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</si>
  <si>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</si>
  <si>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</si>
  <si>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</si>
  <si>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</si>
  <si>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</si>
  <si>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</si>
  <si>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</si>
  <si>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</si>
  <si>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</si>
  <si>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</si>
  <si>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</si>
  <si>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</si>
  <si>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</si>
  <si>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</si>
  <si>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</si>
  <si>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</si>
  <si>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</si>
  <si>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</si>
  <si>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</si>
  <si>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</si>
  <si>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</si>
  <si>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</si>
  <si>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</si>
  <si>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</si>
  <si>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</si>
  <si>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</si>
  <si>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</si>
  <si>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</si>
  <si>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</si>
  <si>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</si>
  <si>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</si>
  <si>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</si>
  <si>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</si>
  <si>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</si>
  <si>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</si>
  <si>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</si>
  <si>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</si>
  <si>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</si>
  <si>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</si>
  <si>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</si>
  <si>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</si>
  <si>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</si>
  <si>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</si>
  <si>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</si>
  <si>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</si>
  <si>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</si>
  <si>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</si>
  <si>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</si>
  <si>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</si>
  <si>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</si>
  <si>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</si>
  <si>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</si>
  <si>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</si>
  <si>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</si>
  <si>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</si>
  <si>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</si>
  <si>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</si>
  <si>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</si>
  <si>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</si>
  <si>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</si>
  <si>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</si>
  <si>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</si>
  <si>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</si>
  <si>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</si>
  <si>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</si>
  <si>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</si>
  <si>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</si>
  <si>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</si>
  <si>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</si>
  <si>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</si>
  <si>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</si>
  <si>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</si>
  <si>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</si>
  <si>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</si>
  <si>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</si>
  <si>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</si>
  <si>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</si>
  <si>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</si>
  <si>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</si>
  <si>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</si>
  <si>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</si>
  <si>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</si>
  <si>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</si>
  <si>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</si>
  <si>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</si>
  <si>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</si>
  <si>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</si>
  <si>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</si>
  <si>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</si>
  <si>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</si>
  <si>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</si>
  <si>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</si>
  <si>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</si>
  <si>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</si>
  <si>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</si>
  <si>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</si>
  <si>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</si>
  <si>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</si>
  <si>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</si>
  <si>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</si>
  <si>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</si>
  <si>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</si>
  <si>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</si>
  <si>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</si>
  <si>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</si>
  <si>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</si>
  <si>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</si>
  <si>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</si>
  <si>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</si>
  <si>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</si>
  <si>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</si>
  <si>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</si>
  <si>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</si>
  <si>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</si>
  <si>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</si>
  <si>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</si>
  <si>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</si>
  <si>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</si>
  <si>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</si>
  <si>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</si>
  <si>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</si>
  <si>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</si>
  <si>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</si>
  <si>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</si>
  <si>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</si>
  <si>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</si>
  <si>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</si>
  <si>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</si>
  <si>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</si>
  <si>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</si>
  <si>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</si>
  <si>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</si>
  <si>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</si>
  <si>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</si>
  <si>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</si>
  <si>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</si>
  <si>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</si>
  <si>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</si>
  <si>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</si>
  <si>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</si>
  <si>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</si>
  <si>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</si>
  <si>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</si>
  <si>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</si>
  <si>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</si>
  <si>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</si>
  <si>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</si>
  <si>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</si>
  <si>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</si>
  <si>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</si>
  <si>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</si>
  <si>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</si>
  <si>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</si>
  <si>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</si>
  <si>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</si>
  <si>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</si>
  <si>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</si>
  <si>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</si>
  <si>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</si>
  <si>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</si>
  <si>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</si>
  <si>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</si>
  <si>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</si>
  <si>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</si>
  <si>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</si>
  <si>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</si>
  <si>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</si>
  <si>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</si>
  <si>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</si>
  <si>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</si>
  <si>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</si>
  <si>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</si>
  <si>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</si>
  <si>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</si>
  <si>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</si>
  <si>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</si>
  <si>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</si>
  <si>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</si>
  <si>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</si>
  <si>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</si>
  <si>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</si>
  <si>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</si>
  <si>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</si>
  <si>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</si>
  <si>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</si>
  <si>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</si>
  <si>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</si>
  <si>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</si>
  <si>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</si>
  <si>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</si>
  <si>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</si>
  <si>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</si>
  <si>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</si>
  <si>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</si>
  <si>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</si>
  <si>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</si>
  <si>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</si>
  <si>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</si>
  <si>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</si>
  <si>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</si>
  <si>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</si>
  <si>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</si>
  <si>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</si>
  <si>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</si>
  <si>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</si>
  <si>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</si>
  <si>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</si>
  <si>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</si>
  <si>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</si>
  <si>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</si>
  <si>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</si>
  <si>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</si>
  <si>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</si>
  <si>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</si>
  <si>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</si>
  <si>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</si>
  <si>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</si>
  <si>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</si>
  <si>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</si>
  <si>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</si>
  <si>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</si>
  <si>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</si>
  <si>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</si>
  <si>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</si>
  <si>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</si>
  <si>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</si>
  <si>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</si>
  <si>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</si>
  <si>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</si>
  <si>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</si>
  <si>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</si>
  <si>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</si>
  <si>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</si>
  <si>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</si>
  <si>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</si>
  <si>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</si>
  <si>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</si>
  <si>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</si>
  <si>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</si>
  <si>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</si>
  <si>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</si>
  <si>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</si>
  <si>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</si>
  <si>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</si>
  <si>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</si>
  <si>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</si>
  <si>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</si>
  <si>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</si>
  <si>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</si>
  <si>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</si>
  <si>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</si>
  <si>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</si>
  <si>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</si>
  <si>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</si>
  <si>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</si>
  <si>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</si>
  <si>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</si>
  <si>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</si>
  <si>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</si>
  <si>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</si>
  <si>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</si>
  <si>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</si>
  <si>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</si>
  <si>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</si>
  <si>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</si>
  <si>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</si>
  <si>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</si>
  <si>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</si>
  <si>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</si>
  <si>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</si>
  <si>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</si>
  <si>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</si>
  <si>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</si>
  <si>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</si>
  <si>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</si>
  <si>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</si>
  <si>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</si>
  <si>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</si>
  <si>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</si>
  <si>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</si>
  <si>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</si>
  <si>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</si>
  <si>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</si>
  <si>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</si>
  <si>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</si>
  <si>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</si>
  <si>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</si>
  <si>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</si>
  <si>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</si>
  <si>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</si>
  <si>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</si>
  <si>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</si>
  <si>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</si>
  <si>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</si>
  <si>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</si>
  <si>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</si>
  <si>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</si>
  <si>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</si>
  <si>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</si>
  <si>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</si>
  <si>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</si>
  <si>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</si>
  <si>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</si>
  <si>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</si>
  <si>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</si>
  <si>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</si>
  <si>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</si>
  <si>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</si>
  <si>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</si>
  <si>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</si>
  <si>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</si>
  <si>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</si>
  <si>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</si>
  <si>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</si>
  <si>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</si>
  <si>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</si>
  <si>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</si>
  <si>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</si>
  <si>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</si>
  <si>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</si>
  <si>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</si>
  <si>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</si>
  <si>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</si>
  <si>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</si>
  <si>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</si>
  <si>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</si>
  <si>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</si>
  <si>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</si>
  <si>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</si>
  <si>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</si>
  <si>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</si>
  <si>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</si>
  <si>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</si>
  <si>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</si>
  <si>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</si>
  <si>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</si>
  <si>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</si>
  <si>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</si>
  <si>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</si>
  <si>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</si>
  <si>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</si>
  <si>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</si>
  <si>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</si>
  <si>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</si>
  <si>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</si>
  <si>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</si>
  <si>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</si>
  <si>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</si>
  <si>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</si>
  <si>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</si>
  <si>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</si>
  <si>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</si>
  <si>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</si>
  <si>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</si>
  <si>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</si>
  <si>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</si>
  <si>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</si>
  <si>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</si>
  <si>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</si>
  <si>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</si>
  <si>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</si>
  <si>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</si>
  <si>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</si>
  <si>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</si>
  <si>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</si>
  <si>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</si>
  <si>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</si>
  <si>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</si>
  <si>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</si>
  <si>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</si>
  <si>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</si>
  <si>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</si>
  <si>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</si>
  <si>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</si>
  <si>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</si>
  <si>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</si>
  <si>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</si>
  <si>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</si>
  <si>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</si>
  <si>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</si>
  <si>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</si>
  <si>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</si>
  <si>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</si>
  <si>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</si>
  <si>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</si>
  <si>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</si>
  <si>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</si>
  <si>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</si>
  <si>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</si>
  <si>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</si>
  <si>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</si>
  <si>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</si>
  <si>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</si>
  <si>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</si>
  <si>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</si>
  <si>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</si>
  <si>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</si>
  <si>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</si>
  <si>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</si>
  <si>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</si>
  <si>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</si>
  <si>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</si>
  <si>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</si>
  <si>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</si>
  <si>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</si>
  <si>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</si>
  <si>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</si>
  <si>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</si>
  <si>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</si>
  <si>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</si>
  <si>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</si>
  <si>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</si>
  <si>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</si>
  <si>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</si>
  <si>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</si>
  <si>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</si>
  <si>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</si>
  <si>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</si>
  <si>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</si>
  <si>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</si>
  <si>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</si>
  <si>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</si>
  <si>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</si>
  <si>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</si>
  <si>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</si>
  <si>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</si>
  <si>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</si>
  <si>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</si>
  <si>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</si>
  <si>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</si>
  <si>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</si>
  <si>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</si>
  <si>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</si>
  <si>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</si>
  <si>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</si>
  <si>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</si>
  <si>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</si>
  <si>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</si>
  <si>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</si>
  <si>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</si>
  <si>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</si>
  <si>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</si>
  <si>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</si>
  <si>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</si>
  <si>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</si>
  <si>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</si>
  <si>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</si>
  <si>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</si>
  <si>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</si>
  <si>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</si>
  <si>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</si>
  <si>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</si>
  <si>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</si>
  <si>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</si>
  <si>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</si>
  <si>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</si>
  <si>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</si>
  <si>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</si>
  <si>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</si>
  <si>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</si>
  <si>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</si>
  <si>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</si>
  <si>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</si>
  <si>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</si>
  <si>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</si>
  <si>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</si>
  <si>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</si>
  <si>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</si>
  <si>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</si>
  <si>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</si>
  <si>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</si>
  <si>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</si>
  <si>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</si>
  <si>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</si>
  <si>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</si>
  <si>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</si>
  <si>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</si>
  <si>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</si>
  <si>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</si>
  <si>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</si>
  <si>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</si>
  <si>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</si>
  <si>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</si>
  <si>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</si>
  <si>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</si>
  <si>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</si>
  <si>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</si>
  <si>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</si>
  <si>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</si>
  <si>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</si>
  <si>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</si>
  <si>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</si>
  <si>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</si>
  <si>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</si>
  <si>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</si>
  <si>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</si>
  <si>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</si>
  <si>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</si>
  <si>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</si>
  <si>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</si>
  <si>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</si>
  <si>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</si>
  <si>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</si>
  <si>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</si>
  <si>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</si>
  <si>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</si>
  <si>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</si>
  <si>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</si>
  <si>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</si>
  <si>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</si>
  <si>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</si>
  <si>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</si>
  <si>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</si>
  <si>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</si>
  <si>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</si>
  <si>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</si>
  <si>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</si>
  <si>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</si>
  <si>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</si>
  <si>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</si>
  <si>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</si>
  <si>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</si>
  <si>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</si>
  <si>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</si>
  <si>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</si>
  <si>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</si>
  <si>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</si>
  <si>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</si>
  <si>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</si>
  <si>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</si>
  <si>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</si>
  <si>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</si>
  <si>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</si>
  <si>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</si>
  <si>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</si>
  <si>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</si>
  <si>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</si>
  <si>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</si>
  <si>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</si>
  <si>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</si>
  <si>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</si>
  <si>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</si>
  <si>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</si>
  <si>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</si>
  <si>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</si>
  <si>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</si>
  <si>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</si>
  <si>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</si>
  <si>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</si>
  <si>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</si>
  <si>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</si>
  <si>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</si>
  <si>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</si>
  <si>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</si>
  <si>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</si>
  <si>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</si>
  <si>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</si>
  <si>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</si>
  <si>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</si>
  <si>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</si>
  <si>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</si>
  <si>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</si>
  <si>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</si>
  <si>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</si>
  <si>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</si>
  <si>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</si>
  <si>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</si>
  <si>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</si>
  <si>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</si>
  <si>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</si>
  <si>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</si>
  <si>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</si>
  <si>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</si>
  <si>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</si>
  <si>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</si>
  <si>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</si>
  <si>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</si>
  <si>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</si>
  <si>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</si>
  <si>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</si>
  <si>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</si>
  <si>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</si>
  <si>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</si>
  <si>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</si>
  <si>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</si>
  <si>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</si>
  <si>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</si>
  <si>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</si>
  <si>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</si>
  <si>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</si>
  <si>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</si>
  <si>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</si>
  <si>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</si>
  <si>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</si>
  <si>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</si>
  <si>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</si>
  <si>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</si>
  <si>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</si>
  <si>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</si>
  <si>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</si>
  <si>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</si>
  <si>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</si>
  <si>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</si>
  <si>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</si>
  <si>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</si>
  <si>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</si>
  <si>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</si>
  <si>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</si>
  <si>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</si>
  <si>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</si>
  <si>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</si>
  <si>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</si>
  <si>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</si>
  <si>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</si>
  <si>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</si>
  <si>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</si>
  <si>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</si>
  <si>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</si>
  <si>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</si>
  <si>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</si>
  <si>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</si>
  <si>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</si>
  <si>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</si>
  <si>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</si>
  <si>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</si>
  <si>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</si>
  <si>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</si>
  <si>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</si>
  <si>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</si>
  <si>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</si>
  <si>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</si>
  <si>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</si>
  <si>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</si>
  <si>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</si>
  <si>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</si>
  <si>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</si>
  <si>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</si>
  <si>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</si>
  <si>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</si>
  <si>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</si>
  <si>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</si>
  <si>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</si>
  <si>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</si>
  <si>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</si>
  <si>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</si>
  <si>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</si>
  <si>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</si>
  <si>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</si>
  <si>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</si>
  <si>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</si>
  <si>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</si>
  <si>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</si>
  <si>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</si>
  <si>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</si>
  <si>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</si>
  <si>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</si>
  <si>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</si>
  <si>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</si>
  <si>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</si>
  <si>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</si>
  <si>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</si>
  <si>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</si>
  <si>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</si>
  <si>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</si>
  <si>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</si>
  <si>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</si>
  <si>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</si>
  <si>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</si>
  <si>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</si>
  <si>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</si>
  <si>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</si>
  <si>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</si>
  <si>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</si>
  <si>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</si>
  <si>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</si>
  <si>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</si>
  <si>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</si>
  <si>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</si>
  <si>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</si>
  <si>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</si>
  <si>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</si>
  <si>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</si>
  <si>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</si>
  <si>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</si>
  <si>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</si>
  <si>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</si>
  <si>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</si>
  <si>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</si>
  <si>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</si>
  <si>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</si>
  <si>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</si>
  <si>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</si>
  <si>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</si>
  <si>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</si>
  <si>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</si>
  <si>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</si>
  <si>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</si>
  <si>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</si>
  <si>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</si>
  <si>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</si>
  <si>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</si>
  <si>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</si>
  <si>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</si>
  <si>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</si>
  <si>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</si>
  <si>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</si>
  <si>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</si>
  <si>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</si>
  <si>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</si>
  <si>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</si>
  <si>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</si>
  <si>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</si>
  <si>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</si>
  <si>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</si>
  <si>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</si>
  <si>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</si>
  <si>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</si>
  <si>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</si>
  <si>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</si>
  <si>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</si>
  <si>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</si>
  <si>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</si>
  <si>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</si>
  <si>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</si>
  <si>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</si>
  <si>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</si>
  <si>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</si>
  <si>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</si>
  <si>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</si>
  <si>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</si>
  <si>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</si>
  <si>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</si>
  <si>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</si>
  <si>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</si>
  <si>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</si>
  <si>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</si>
  <si>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</si>
  <si>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</si>
  <si>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</si>
  <si>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</si>
  <si>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</si>
  <si>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</si>
  <si>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</si>
  <si>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</si>
  <si>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</si>
  <si>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</si>
  <si>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</si>
  <si>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</si>
  <si>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</si>
  <si>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</si>
  <si>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</si>
  <si>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</si>
  <si>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</si>
  <si>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</si>
  <si>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</si>
  <si>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</si>
  <si>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</si>
  <si>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</si>
  <si>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</si>
  <si>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</si>
  <si>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</si>
  <si>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</si>
  <si>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</si>
  <si>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</si>
  <si>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</si>
  <si>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</si>
  <si>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</si>
  <si>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</si>
  <si>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</si>
  <si>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</si>
  <si>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</si>
  <si>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</si>
  <si>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</si>
  <si>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</si>
  <si>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</si>
  <si>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</si>
  <si>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</si>
  <si>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</si>
  <si>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</si>
  <si>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</si>
  <si>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</si>
  <si>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</si>
  <si>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</si>
  <si>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</si>
  <si>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</si>
  <si>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</si>
  <si>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</si>
  <si>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</si>
  <si>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</si>
  <si>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</si>
  <si>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</si>
  <si>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</si>
  <si>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</si>
  <si>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</si>
  <si>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</si>
  <si>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</si>
  <si>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</si>
  <si>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</si>
  <si>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</si>
  <si>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</si>
  <si>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</si>
  <si>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</si>
  <si>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</si>
  <si>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</si>
  <si>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</si>
  <si>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</si>
  <si>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</si>
  <si>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</si>
  <si>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</si>
  <si>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</si>
  <si>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</si>
  <si>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</si>
  <si>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</si>
  <si>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</si>
  <si>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</si>
  <si>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</si>
  <si>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</si>
  <si>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</si>
  <si>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</si>
  <si>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</si>
  <si>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</si>
  <si>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</si>
  <si>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</si>
  <si>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</si>
  <si>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</si>
  <si>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</si>
  <si>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</si>
  <si>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</si>
  <si>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</si>
  <si>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</si>
  <si>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</si>
  <si>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</si>
  <si>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</si>
  <si>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</si>
  <si>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</si>
  <si>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</si>
  <si>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</si>
  <si>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</si>
  <si>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</si>
  <si>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</si>
  <si>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</si>
  <si>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</si>
  <si>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</si>
  <si>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</si>
  <si>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</si>
  <si>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</si>
  <si>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</si>
  <si>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</si>
  <si>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</si>
  <si>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</si>
  <si>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</si>
  <si>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</si>
  <si>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</si>
  <si>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</si>
  <si>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</si>
  <si>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</si>
  <si>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</si>
  <si>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</si>
  <si>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</si>
  <si>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</si>
  <si>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</si>
  <si>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</si>
  <si>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</si>
  <si>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</si>
  <si>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</si>
  <si>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</si>
  <si>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</si>
  <si>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</si>
  <si>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</si>
  <si>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</si>
  <si>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</si>
  <si>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</si>
  <si>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</si>
  <si>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</si>
  <si>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</si>
  <si>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</si>
  <si>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</si>
  <si>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</si>
  <si>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</si>
  <si>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</si>
  <si>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</si>
  <si>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</si>
  <si>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</si>
  <si>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</si>
  <si>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</si>
  <si>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</si>
  <si>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</si>
  <si>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</si>
  <si>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</si>
  <si>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</si>
  <si>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</si>
  <si>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</si>
  <si>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</si>
  <si>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</si>
  <si>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</si>
  <si>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</si>
  <si>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</si>
  <si>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</si>
  <si>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</si>
  <si>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</si>
  <si>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</si>
  <si>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</si>
  <si>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</si>
  <si>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</si>
  <si>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</si>
  <si>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</si>
  <si>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</si>
  <si>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</si>
  <si>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</si>
  <si>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</si>
  <si>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</si>
  <si>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</si>
  <si>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</si>
  <si>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</si>
  <si>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</si>
  <si>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</si>
  <si>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</si>
  <si>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</si>
  <si>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</si>
  <si>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</si>
  <si>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</si>
  <si>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</si>
  <si>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</si>
  <si>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</si>
  <si>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</si>
  <si>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</si>
  <si>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</si>
  <si>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</si>
  <si>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</si>
  <si>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</si>
  <si>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</si>
  <si>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</si>
  <si>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</si>
  <si>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</si>
  <si>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</si>
  <si>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</si>
  <si>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</si>
  <si>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</si>
  <si>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</si>
  <si>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</si>
  <si>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</si>
  <si>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</si>
  <si>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</si>
  <si>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</si>
  <si>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</si>
  <si>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</si>
  <si>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</si>
  <si>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</si>
  <si>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</si>
  <si>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</si>
  <si>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</si>
  <si>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</si>
  <si>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</si>
  <si>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</si>
  <si>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</si>
  <si>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</si>
  <si>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</si>
  <si>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</si>
  <si>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</si>
  <si>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</si>
  <si>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</si>
  <si>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</si>
  <si>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</si>
  <si>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</si>
  <si>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</si>
  <si>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</si>
  <si>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</si>
  <si>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</si>
  <si>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</si>
  <si>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</si>
  <si>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</si>
  <si>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</si>
  <si>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</si>
  <si>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</si>
  <si>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</si>
  <si>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</si>
  <si>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</si>
  <si>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</si>
  <si>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</si>
  <si>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</si>
  <si>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</si>
  <si>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</si>
  <si>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</si>
  <si>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</si>
  <si>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</si>
  <si>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</si>
  <si>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</si>
  <si>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</si>
  <si>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</si>
  <si>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</si>
  <si>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</si>
  <si>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</si>
  <si>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</si>
  <si>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</si>
  <si>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</si>
  <si>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</si>
  <si>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</si>
  <si>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</si>
  <si>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</si>
  <si>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</si>
  <si>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</si>
  <si>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</si>
  <si>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</si>
  <si>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</si>
  <si>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</si>
  <si>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</si>
  <si>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</si>
  <si>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</si>
  <si>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</si>
  <si>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</si>
  <si>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</si>
  <si>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</si>
  <si>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</si>
  <si>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</si>
  <si>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</si>
  <si>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</si>
  <si>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</si>
  <si>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</si>
  <si>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</si>
  <si>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</si>
  <si>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</si>
  <si>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</si>
  <si>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</si>
  <si>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</si>
  <si>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</si>
  <si>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</si>
  <si>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</si>
  <si>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</si>
  <si>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</si>
  <si>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</si>
  <si>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</si>
  <si>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</si>
  <si>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</si>
  <si>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</si>
  <si>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</si>
  <si>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</si>
  <si>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</si>
  <si>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</si>
  <si>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</si>
  <si>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</si>
  <si>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</si>
  <si>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</si>
  <si>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</si>
  <si>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</si>
  <si>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</si>
  <si>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</si>
  <si>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</si>
  <si>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</si>
  <si>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</si>
  <si>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</si>
  <si>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</si>
  <si>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</si>
  <si>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</si>
  <si>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</si>
  <si>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</si>
  <si>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</si>
  <si>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</si>
  <si>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</si>
  <si>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</si>
  <si>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</si>
  <si>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</si>
  <si>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</si>
  <si>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</si>
  <si>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</si>
  <si>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</si>
  <si>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</si>
  <si>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</si>
  <si>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</si>
  <si>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</si>
  <si>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</si>
  <si>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</si>
  <si>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</si>
  <si>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</si>
  <si>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</si>
  <si>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</si>
  <si>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</si>
  <si>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</si>
  <si>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</si>
  <si>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</si>
  <si>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</si>
  <si>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</si>
  <si>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</si>
  <si>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</si>
  <si>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</si>
  <si>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</si>
  <si>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</si>
  <si>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</si>
  <si>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</si>
  <si>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</si>
  <si>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</si>
  <si>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</si>
  <si>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</si>
  <si>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</si>
  <si>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</si>
  <si>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</si>
  <si>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</si>
  <si>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</si>
  <si>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</si>
  <si>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</si>
  <si>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</si>
  <si>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</si>
  <si>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</si>
  <si>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</si>
  <si>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</si>
  <si>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</si>
  <si>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</si>
  <si>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</si>
  <si>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</si>
  <si>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</si>
  <si>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</si>
  <si>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</si>
  <si>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</si>
  <si>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</si>
  <si>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</si>
  <si>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</si>
  <si>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</si>
  <si>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</si>
  <si>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</si>
  <si>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</si>
  <si>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</si>
  <si>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</si>
  <si>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</si>
  <si>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</si>
  <si>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</si>
  <si>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</si>
  <si>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</si>
  <si>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</si>
  <si>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</si>
  <si>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</si>
  <si>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</si>
  <si>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</si>
  <si>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</si>
  <si>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</si>
  <si>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</si>
  <si>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</si>
  <si>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</si>
  <si>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</si>
  <si>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2021-18-10000529</t>
  </si>
  <si>
    <t>Prestar los servicios de educación inicial en el marco de la atención integral en Centros de Desarrollo Infantil -CDI-, deconformidad con el Manual Operativo de la Modalidad Institucional, el Lineamiento Técnico para la Atención a laPrimera Infancia y las directrices establecidas por el ICBF, en armonía con la Política de Estado para el DesarrolloIntegral de la Primera Infancia de Cero a Siempre</t>
  </si>
  <si>
    <t xml:space="preserve">INSTITUTO COLOMBIANO DE BIENESTAR FAMILIAR </t>
  </si>
  <si>
    <t xml:space="preserve">BRINDAR ATENCIÓN INTEGRAL A NIÑOS Y NIÑAS ENTRE LOS DOS (2) Y LOS CINCO (5) AÑOS DE EDAD, CON VULNERABILIDAD ECONÓMICA Y SOCIAL, PRIORITARIAMENTE A QUIENES POR RAZONES POR RAZONES DE TRABAJO DE SUS PADRES O ADULTO RESPONSABLE DE SU CUIDADO PERMANECEN SOLOS TEMPORALMENTE Y A LOS HIJOS DE FAMILIAS EN SITUACIÓN DE DESPLAZAMIENTO.  </t>
  </si>
  <si>
    <t xml:space="preserve">PRESTAR EL SERVICIO DE HOGARES COMUNITARIOS DE BIENESTAR FAMILIAR DE CONFORMIDAD CON LAS DIRECTRICES, LINEAMIENTOS Y PARÁMETROS ESTABLECIDOS POR ICBF, EN ARMONÍA CON LA POLÍTICA DE ESTADO PARA EL DESARROLLO INTEGRAL A LA PRIMERA INFANCIA DE CERO A SIEMPRE.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</si>
  <si>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</si>
  <si>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100</t>
  </si>
  <si>
    <t>101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</si>
  <si>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DIRECTRICES ESTABLECIDAS POR EL ICBF, EN EL ARMONIA CON LA POLITICA DE ESTADO PARA EL DESARROLLO INTEGRAL DE LA PRIMERA INFANCIA DE CERO A SIEMPRE.</t>
  </si>
  <si>
    <t>172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</si>
  <si>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</si>
  <si>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CARMEN ELENA SALAZAR BONILLA</t>
  </si>
  <si>
    <t>CARRERA 3D 11A - 40 BARRIO LA CASTILLA</t>
  </si>
  <si>
    <t>3215097493</t>
  </si>
  <si>
    <t>corfetec.oficial@gmail.com</t>
  </si>
  <si>
    <t xml:space="preserve">BRINDAR ATENCIÓN INTEGRAL A NIÑOS Y NIÑAS ENTRE LOS DOS (2) Y LOS CINCO (5) AÑOS DE EDAD, CON VULNERABILIDAD ECONÓMICA Y SOCIAL, PRIORITARIAMENTE A QUIENES POR RAZONES DE TRABAJO DE SUS PADRES O ADULTO RESPONSABLE DE SU CUIDADO PERMANECEN SOLOS TEMPORALMENTE Y A LOS HIJOS DE FAMILIAS EN SITUACIÓN DE DESPLAZAMIENTO.  </t>
  </si>
  <si>
    <t xml:space="preserve">BRINDAR ATENCIÓN INTEGRAL A LA PRIMERA INFANCIA EN LOS CENTROS DE DESARROLLO INFANTIL TEMPRANO, EN EL MARCO DE LA ESTRATEGIA DE “CERO A SIEMPRE” EN EL MUNICIPIO DE FLORENCIA. </t>
  </si>
  <si>
    <t xml:space="preserve">BRINDAR ATENCIÓN INTEGRAL A LA PRIMERA INFANCIA EN EL MARCO DE LA ESTRATEGIA “DE CERO A SIEMPRE”, EN EL DEPARTAMENTO DEL CAQUETÁ. </t>
  </si>
  <si>
    <t xml:space="preserve">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</si>
  <si>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</si>
  <si>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</si>
  <si>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POLITICA DE ESTADO PARA EL DESARROLLO INTEGRAL DE LA PRIMERA INFANCIA “DE CERO A SIEMPRE”. </t>
  </si>
  <si>
    <t xml:space="preserve">PRESTAR EL SERVICIO DE ATENCIÓN A NIÑOS Y NIÑAS MENORES DE 5 AÑOS, O HASTA SU INGRESO AL GRADO DE TRANSICIÓN, CON EL FIN DE PROMOVER EL DESARROLLO INTEGRAL DE LA PRIMERA INFANCIA CON CALIDAD, DE CONFORMIDAD CON LOS LINEAMIENTOS, LOS MANUALES OPERATIVOS Y LAS DIRECTRICES ESTABLECIDAS POR EL ICBF, EN EL MARCO DE LA POLITICA DE ESTADO PARA EL DESARROLLO INTEGRAL DE LA PRIMERA INFANCIA “DE CERO A SIEMPRE”, EN EL SERVICIO DESARROLLO INFANTIL EN MEDIO FAMILIAR. </t>
  </si>
  <si>
    <t>ATENDER A LA PRIMERA INFANCIA EN EL MARCO DE LA ESTRATEGIA "DE CERO A SIEMPRE" ESPECIFICAMENTE A LOS NIÑOS Y NIÑAS MENORES DE CINCO (5) AÑOS DE FAMILIAS EN SITUACION DE VULNERABILIDAD DE CONFORMIDAD CON LA DIRECTRICES, LINEAMIENTOS Y PARAMETROS ESTABLECIDOS POR EL ICBF, EN LAS SIGUIENTES FORMAS DE ATENCIÓN: HOGARES COMUNITARIOS DE BIENESTAR TRADICIONALES FAMILIARES.</t>
  </si>
  <si>
    <t>PRESTAR EL SERVICIO DE EDUCACION INICIAL EN EL MARCO DE LA ATENCION INTEGRAL A MUJERES GESTANTES, NIÑAS Y NIÑOS MEÑORES DE 5 AÑOS, O HASTA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Y DESARROLLO EN MEDIO FAMILIAR.</t>
  </si>
  <si>
    <t xml:space="preserve">PRESTAR EL SERVICIO DE ATENCION A NIÑAS Y NIÑOS, EN EL MARCO DE LA POLITICA DE ESTADO PARA EL DESARROLLO INTEGRAL A LA PRIMERA INFANCIA DE " DE CERO A SIEMPRE" DE CONFORMIDAD CON LAS DIRECTRICES, LINEAMIENTOS Y PARAMETROS ESTABLECIDOS POR EL ICBF PARA LOS SERVICIOS: HOGARES COMUNITARIOS DE BIENESTAR FAMILIAR. </t>
  </si>
  <si>
    <t>PRESTAR EL SERVICIO DE EDUACION INICIAL EN EL MARCO DE LA ATENCION INTEGRAL A MUJERES GESTANTES, NIÑAS Y NIÑAS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Y DESARROLLO INFANTIL EN MEDIO FAMILIAR.</t>
  </si>
  <si>
    <t xml:space="preserve">PRESTAR EL SERVICIO DE ATENCIÓN A NIÑOS Y NIÑAS MENORES DE 5 AÑOS, O HASTA SU INGRESO AL GRADO DE TRANSICIÓN,CON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LOS SERVICIOS DESARROLLO INFANTIL EN MEDIO FAMILIAR Y CENTROS DE DESARROLLO INFANTIL. </t>
  </si>
  <si>
    <t>223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</si>
</sst>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6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404</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828002738</v>
      </c>
      <c r="C20" s="5"/>
      <c r="D20" s="73"/>
      <c r="E20" s="5"/>
      <c r="F20" s="5"/>
      <c r="G20" s="5"/>
      <c r="H20" s="243"/>
      <c r="I20" s="149" t="s">
        <v>404</v>
      </c>
      <c r="J20" s="150" t="s">
        <v>406</v>
      </c>
      <c r="K20" s="151">
        <v>1922371464</v>
      </c>
      <c r="L20" s="152">
        <v>44194</v>
      </c>
      <c r="M20" s="152">
        <v>44561</v>
      </c>
      <c r="N20" s="135">
        <f>+(M20-L20)/30</f>
        <v>12.233333333333333</v>
      </c>
      <c r="O20" s="138"/>
      <c r="U20" s="134"/>
      <c r="V20" s="105">
        <f ca="1">NOW()</f>
        <v>44194.682904745372</v>
      </c>
      <c r="W20" s="105">
        <f ca="1">NOW()</f>
        <v>44194.682904745372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PARA EL FOMENTO DE LA EDUCACION TECNICA FORMAL Y NO FORMAL DEL CAQUETA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21">
        <v>243</v>
      </c>
      <c r="E48" s="145">
        <v>40817</v>
      </c>
      <c r="F48" s="145">
        <v>40908</v>
      </c>
      <c r="G48" s="160">
        <f>IF(AND(E48&lt;&gt;"",F48&lt;&gt;""),((F48-E48)/30),"")</f>
        <v>3.0333333333333332</v>
      </c>
      <c r="H48" s="114" t="s">
        <v>2679</v>
      </c>
      <c r="I48" s="113" t="s">
        <v>404</v>
      </c>
      <c r="J48" s="113" t="s">
        <v>406</v>
      </c>
      <c r="K48" s="116">
        <v>49082479</v>
      </c>
      <c r="L48" s="115" t="s">
        <v>1148</v>
      </c>
      <c r="M48" s="117">
        <v>1</v>
      </c>
      <c r="N48" s="115" t="s">
        <v>27</v>
      </c>
      <c r="O48" s="115" t="s">
        <v>1148</v>
      </c>
      <c r="P48" s="78"/>
    </row>
    <row r="49" spans="1:16" s="6" customFormat="1" ht="24.75" customHeight="1" x14ac:dyDescent="0.25">
      <c r="A49" s="143">
        <v>2</v>
      </c>
      <c r="B49" s="111" t="s">
        <v>2678</v>
      </c>
      <c r="C49" s="112" t="s">
        <v>31</v>
      </c>
      <c r="D49" s="110">
        <v>25</v>
      </c>
      <c r="E49" s="145">
        <v>40924</v>
      </c>
      <c r="F49" s="145">
        <v>41090</v>
      </c>
      <c r="G49" s="160">
        <f t="shared" ref="G49:G50" si="2">IF(AND(E49&lt;&gt;"",F49&lt;&gt;""),((F49-E49)/30),"")</f>
        <v>5.5333333333333332</v>
      </c>
      <c r="H49" s="114" t="s">
        <v>2691</v>
      </c>
      <c r="I49" s="113" t="s">
        <v>404</v>
      </c>
      <c r="J49" s="113" t="s">
        <v>406</v>
      </c>
      <c r="K49" s="116">
        <v>99323482</v>
      </c>
      <c r="L49" s="115" t="s">
        <v>1148</v>
      </c>
      <c r="M49" s="117">
        <v>1</v>
      </c>
      <c r="N49" s="115" t="s">
        <v>27</v>
      </c>
      <c r="O49" s="115" t="s">
        <v>1148</v>
      </c>
      <c r="P49" s="78"/>
    </row>
    <row r="50" spans="1:16" s="6" customFormat="1" ht="24.75" customHeight="1" x14ac:dyDescent="0.25">
      <c r="A50" s="143">
        <v>3</v>
      </c>
      <c r="B50" s="111" t="s">
        <v>2678</v>
      </c>
      <c r="C50" s="112" t="s">
        <v>31</v>
      </c>
      <c r="D50" s="110">
        <v>160</v>
      </c>
      <c r="E50" s="145">
        <v>41093</v>
      </c>
      <c r="F50" s="145">
        <v>41273</v>
      </c>
      <c r="G50" s="160">
        <f t="shared" si="2"/>
        <v>6</v>
      </c>
      <c r="H50" s="119" t="s">
        <v>2692</v>
      </c>
      <c r="I50" s="113" t="s">
        <v>404</v>
      </c>
      <c r="J50" s="113" t="s">
        <v>406</v>
      </c>
      <c r="K50" s="116">
        <v>134325000</v>
      </c>
      <c r="L50" s="115" t="s">
        <v>1148</v>
      </c>
      <c r="M50" s="117">
        <v>1</v>
      </c>
      <c r="N50" s="115" t="s">
        <v>27</v>
      </c>
      <c r="O50" s="115" t="s">
        <v>1148</v>
      </c>
      <c r="P50" s="78"/>
    </row>
    <row r="51" spans="1:16" s="6" customFormat="1" ht="24.75" customHeight="1" outlineLevel="1" x14ac:dyDescent="0.25">
      <c r="A51" s="143">
        <v>4</v>
      </c>
      <c r="B51" s="111" t="s">
        <v>2678</v>
      </c>
      <c r="C51" s="112" t="s">
        <v>31</v>
      </c>
      <c r="D51" s="110">
        <v>199</v>
      </c>
      <c r="E51" s="145">
        <v>41194</v>
      </c>
      <c r="F51" s="145">
        <v>41274</v>
      </c>
      <c r="G51" s="160">
        <f t="shared" ref="G51:G107" si="3">IF(AND(E51&lt;&gt;"",F51&lt;&gt;""),((F51-E51)/30),"")</f>
        <v>2.6666666666666665</v>
      </c>
      <c r="H51" s="114" t="s">
        <v>2693</v>
      </c>
      <c r="I51" s="113" t="s">
        <v>404</v>
      </c>
      <c r="J51" s="113" t="s">
        <v>406</v>
      </c>
      <c r="K51" s="116">
        <v>75203380</v>
      </c>
      <c r="L51" s="115" t="s">
        <v>1148</v>
      </c>
      <c r="M51" s="117">
        <v>1</v>
      </c>
      <c r="N51" s="115" t="s">
        <v>27</v>
      </c>
      <c r="O51" s="115" t="s">
        <v>1148</v>
      </c>
      <c r="P51" s="78"/>
    </row>
    <row r="52" spans="1:16" s="7" customFormat="1" ht="24.75" customHeight="1" outlineLevel="1" x14ac:dyDescent="0.25">
      <c r="A52" s="144">
        <v>5</v>
      </c>
      <c r="B52" s="111" t="s">
        <v>2678</v>
      </c>
      <c r="C52" s="112" t="s">
        <v>31</v>
      </c>
      <c r="D52" s="110">
        <v>245</v>
      </c>
      <c r="E52" s="145">
        <v>41262</v>
      </c>
      <c r="F52" s="145">
        <v>41851</v>
      </c>
      <c r="G52" s="160">
        <f t="shared" si="3"/>
        <v>19.633333333333333</v>
      </c>
      <c r="H52" s="119" t="s">
        <v>2694</v>
      </c>
      <c r="I52" s="113" t="s">
        <v>404</v>
      </c>
      <c r="J52" s="113" t="s">
        <v>406</v>
      </c>
      <c r="K52" s="116">
        <v>1217125460</v>
      </c>
      <c r="L52" s="115" t="s">
        <v>1148</v>
      </c>
      <c r="M52" s="117">
        <v>1</v>
      </c>
      <c r="N52" s="115" t="s">
        <v>27</v>
      </c>
      <c r="O52" s="115" t="s">
        <v>1148</v>
      </c>
      <c r="P52" s="79"/>
    </row>
    <row r="53" spans="1:16" s="7" customFormat="1" ht="24.75" customHeight="1" outlineLevel="1" x14ac:dyDescent="0.25">
      <c r="A53" s="144">
        <v>6</v>
      </c>
      <c r="B53" s="111" t="s">
        <v>2678</v>
      </c>
      <c r="C53" s="112" t="s">
        <v>31</v>
      </c>
      <c r="D53" s="110">
        <v>79</v>
      </c>
      <c r="E53" s="145">
        <v>42394</v>
      </c>
      <c r="F53" s="145">
        <v>42674</v>
      </c>
      <c r="G53" s="160">
        <f t="shared" si="3"/>
        <v>9.3333333333333339</v>
      </c>
      <c r="H53" s="119" t="s">
        <v>2695</v>
      </c>
      <c r="I53" s="113" t="s">
        <v>404</v>
      </c>
      <c r="J53" s="113" t="s">
        <v>406</v>
      </c>
      <c r="K53" s="116">
        <v>278815968</v>
      </c>
      <c r="L53" s="115" t="s">
        <v>1148</v>
      </c>
      <c r="M53" s="117">
        <v>1</v>
      </c>
      <c r="N53" s="115" t="s">
        <v>27</v>
      </c>
      <c r="O53" s="115" t="s">
        <v>1148</v>
      </c>
      <c r="P53" s="79"/>
    </row>
    <row r="54" spans="1:16" s="7" customFormat="1" ht="24.75" customHeight="1" outlineLevel="1" x14ac:dyDescent="0.25">
      <c r="A54" s="144">
        <v>7</v>
      </c>
      <c r="B54" s="111" t="s">
        <v>2678</v>
      </c>
      <c r="C54" s="112" t="s">
        <v>31</v>
      </c>
      <c r="D54" s="110">
        <v>90</v>
      </c>
      <c r="E54" s="145">
        <v>42394</v>
      </c>
      <c r="F54" s="145">
        <v>42674</v>
      </c>
      <c r="G54" s="160">
        <f t="shared" si="3"/>
        <v>9.3333333333333339</v>
      </c>
      <c r="H54" s="114" t="s">
        <v>2696</v>
      </c>
      <c r="I54" s="113" t="s">
        <v>404</v>
      </c>
      <c r="J54" s="113" t="s">
        <v>406</v>
      </c>
      <c r="K54" s="118">
        <v>1069501270</v>
      </c>
      <c r="L54" s="115" t="s">
        <v>1148</v>
      </c>
      <c r="M54" s="117">
        <v>1</v>
      </c>
      <c r="N54" s="115" t="s">
        <v>27</v>
      </c>
      <c r="O54" s="115" t="s">
        <v>1148</v>
      </c>
      <c r="P54" s="79"/>
    </row>
    <row r="55" spans="1:16" s="7" customFormat="1" ht="24.75" customHeight="1" outlineLevel="1" x14ac:dyDescent="0.25">
      <c r="A55" s="144">
        <v>8</v>
      </c>
      <c r="B55" s="111" t="s">
        <v>2678</v>
      </c>
      <c r="C55" s="112" t="s">
        <v>31</v>
      </c>
      <c r="D55" s="110">
        <v>256</v>
      </c>
      <c r="E55" s="145">
        <v>42675</v>
      </c>
      <c r="F55" s="145">
        <v>42719</v>
      </c>
      <c r="G55" s="160">
        <f t="shared" si="3"/>
        <v>1.4666666666666666</v>
      </c>
      <c r="H55" s="114" t="s">
        <v>2697</v>
      </c>
      <c r="I55" s="113" t="s">
        <v>404</v>
      </c>
      <c r="J55" s="113" t="s">
        <v>406</v>
      </c>
      <c r="K55" s="118">
        <v>221026928</v>
      </c>
      <c r="L55" s="115" t="s">
        <v>1148</v>
      </c>
      <c r="M55" s="117">
        <v>1</v>
      </c>
      <c r="N55" s="115" t="s">
        <v>27</v>
      </c>
      <c r="O55" s="115" t="s">
        <v>1148</v>
      </c>
      <c r="P55" s="79"/>
    </row>
    <row r="56" spans="1:16" s="7" customFormat="1" ht="24.75" customHeight="1" outlineLevel="1" x14ac:dyDescent="0.25">
      <c r="A56" s="144">
        <v>9</v>
      </c>
      <c r="B56" s="111" t="s">
        <v>2678</v>
      </c>
      <c r="C56" s="112" t="s">
        <v>31</v>
      </c>
      <c r="D56" s="110">
        <v>292</v>
      </c>
      <c r="E56" s="145">
        <v>42720</v>
      </c>
      <c r="F56" s="145">
        <v>43084</v>
      </c>
      <c r="G56" s="160">
        <f t="shared" si="3"/>
        <v>12.133333333333333</v>
      </c>
      <c r="H56" s="114" t="s">
        <v>2698</v>
      </c>
      <c r="I56" s="113" t="s">
        <v>404</v>
      </c>
      <c r="J56" s="113" t="s">
        <v>406</v>
      </c>
      <c r="K56" s="118">
        <v>1464488960</v>
      </c>
      <c r="L56" s="115" t="s">
        <v>1148</v>
      </c>
      <c r="M56" s="117">
        <v>1</v>
      </c>
      <c r="N56" s="115" t="s">
        <v>27</v>
      </c>
      <c r="O56" s="115" t="s">
        <v>1148</v>
      </c>
      <c r="P56" s="79"/>
    </row>
    <row r="57" spans="1:16" s="7" customFormat="1" ht="24.75" customHeight="1" outlineLevel="1" x14ac:dyDescent="0.25">
      <c r="A57" s="144">
        <v>10</v>
      </c>
      <c r="B57" s="64" t="s">
        <v>2678</v>
      </c>
      <c r="C57" s="65" t="s">
        <v>31</v>
      </c>
      <c r="D57" s="63">
        <v>230</v>
      </c>
      <c r="E57" s="145">
        <v>42675</v>
      </c>
      <c r="F57" s="145">
        <v>43312</v>
      </c>
      <c r="G57" s="160">
        <f t="shared" si="3"/>
        <v>21.233333333333334</v>
      </c>
      <c r="H57" s="64" t="s">
        <v>2699</v>
      </c>
      <c r="I57" s="63" t="s">
        <v>404</v>
      </c>
      <c r="J57" s="63" t="s">
        <v>406</v>
      </c>
      <c r="K57" s="66">
        <v>519858490</v>
      </c>
      <c r="L57" s="65" t="s">
        <v>1148</v>
      </c>
      <c r="M57" s="67">
        <v>1</v>
      </c>
      <c r="N57" s="65" t="s">
        <v>27</v>
      </c>
      <c r="O57" s="65" t="s">
        <v>1148</v>
      </c>
      <c r="P57" s="79"/>
    </row>
    <row r="58" spans="1:16" s="7" customFormat="1" ht="24.75" customHeight="1" outlineLevel="1" x14ac:dyDescent="0.25">
      <c r="A58" s="144">
        <v>11</v>
      </c>
      <c r="B58" s="64" t="s">
        <v>2678</v>
      </c>
      <c r="C58" s="65" t="s">
        <v>31</v>
      </c>
      <c r="D58" s="63">
        <v>323</v>
      </c>
      <c r="E58" s="145">
        <v>43085</v>
      </c>
      <c r="F58" s="145">
        <v>43404</v>
      </c>
      <c r="G58" s="160">
        <f t="shared" si="3"/>
        <v>10.633333333333333</v>
      </c>
      <c r="H58" s="64" t="s">
        <v>2700</v>
      </c>
      <c r="I58" s="63" t="s">
        <v>404</v>
      </c>
      <c r="J58" s="63" t="s">
        <v>406</v>
      </c>
      <c r="K58" s="66">
        <v>1210880640</v>
      </c>
      <c r="L58" s="65" t="s">
        <v>1148</v>
      </c>
      <c r="M58" s="67">
        <v>1</v>
      </c>
      <c r="N58" s="65" t="s">
        <v>27</v>
      </c>
      <c r="O58" s="65" t="s">
        <v>1148</v>
      </c>
      <c r="P58" s="79"/>
    </row>
    <row r="59" spans="1:16" s="7" customFormat="1" ht="24.75" customHeight="1" outlineLevel="1" x14ac:dyDescent="0.25">
      <c r="A59" s="144">
        <v>12</v>
      </c>
      <c r="B59" s="64" t="s">
        <v>2678</v>
      </c>
      <c r="C59" s="65" t="s">
        <v>31</v>
      </c>
      <c r="D59" s="63">
        <v>115</v>
      </c>
      <c r="E59" s="145">
        <v>43313</v>
      </c>
      <c r="F59" s="145">
        <v>43449</v>
      </c>
      <c r="G59" s="160">
        <f t="shared" si="3"/>
        <v>4.5333333333333332</v>
      </c>
      <c r="H59" s="64" t="s">
        <v>2701</v>
      </c>
      <c r="I59" s="63" t="s">
        <v>404</v>
      </c>
      <c r="J59" s="63" t="s">
        <v>406</v>
      </c>
      <c r="K59" s="66">
        <v>117711062</v>
      </c>
      <c r="L59" s="65" t="s">
        <v>1148</v>
      </c>
      <c r="M59" s="67">
        <v>1</v>
      </c>
      <c r="N59" s="65" t="s">
        <v>27</v>
      </c>
      <c r="O59" s="65" t="s">
        <v>26</v>
      </c>
      <c r="P59" s="79"/>
    </row>
    <row r="60" spans="1:16" s="7" customFormat="1" ht="24.75" customHeight="1" outlineLevel="1" x14ac:dyDescent="0.25">
      <c r="A60" s="144">
        <v>13</v>
      </c>
      <c r="B60" s="64" t="s">
        <v>2678</v>
      </c>
      <c r="C60" s="65" t="s">
        <v>31</v>
      </c>
      <c r="D60" s="63">
        <v>160</v>
      </c>
      <c r="E60" s="145">
        <v>43405</v>
      </c>
      <c r="F60" s="145">
        <v>43441</v>
      </c>
      <c r="G60" s="160">
        <f t="shared" si="3"/>
        <v>1.2</v>
      </c>
      <c r="H60" s="64" t="s">
        <v>2702</v>
      </c>
      <c r="I60" s="63" t="s">
        <v>404</v>
      </c>
      <c r="J60" s="63" t="s">
        <v>406</v>
      </c>
      <c r="K60" s="66">
        <v>132312676</v>
      </c>
      <c r="L60" s="65" t="s">
        <v>1148</v>
      </c>
      <c r="M60" s="67">
        <v>1</v>
      </c>
      <c r="N60" s="65" t="s">
        <v>27</v>
      </c>
      <c r="O60" s="65" t="s">
        <v>1148</v>
      </c>
      <c r="P60" s="79"/>
    </row>
    <row r="61" spans="1:16" s="7" customFormat="1" ht="24.75" customHeight="1" outlineLevel="1" x14ac:dyDescent="0.25">
      <c r="A61" s="144">
        <v>14</v>
      </c>
      <c r="B61" s="64" t="s">
        <v>2678</v>
      </c>
      <c r="C61" s="65" t="s">
        <v>31</v>
      </c>
      <c r="D61" s="63">
        <v>214</v>
      </c>
      <c r="E61" s="145">
        <v>43450</v>
      </c>
      <c r="F61" s="145">
        <v>43921</v>
      </c>
      <c r="G61" s="160">
        <f t="shared" si="3"/>
        <v>15.7</v>
      </c>
      <c r="H61" s="64" t="s">
        <v>2680</v>
      </c>
      <c r="I61" s="63" t="s">
        <v>404</v>
      </c>
      <c r="J61" s="63" t="s">
        <v>406</v>
      </c>
      <c r="K61" s="66">
        <v>401202123</v>
      </c>
      <c r="L61" s="65" t="s">
        <v>1148</v>
      </c>
      <c r="M61" s="67">
        <v>1</v>
      </c>
      <c r="N61" s="65" t="s">
        <v>27</v>
      </c>
      <c r="O61" s="65" t="s">
        <v>1148</v>
      </c>
      <c r="P61" s="79"/>
    </row>
    <row r="62" spans="1:16" s="7" customFormat="1" ht="24.75" customHeight="1" outlineLevel="1" x14ac:dyDescent="0.25">
      <c r="A62" s="144">
        <v>15</v>
      </c>
      <c r="B62" s="64" t="s">
        <v>2678</v>
      </c>
      <c r="C62" s="65" t="s">
        <v>31</v>
      </c>
      <c r="D62" s="63">
        <v>71</v>
      </c>
      <c r="E62" s="145">
        <v>43484</v>
      </c>
      <c r="F62" s="145">
        <v>43821</v>
      </c>
      <c r="G62" s="160">
        <f t="shared" si="3"/>
        <v>11.233333333333333</v>
      </c>
      <c r="H62" s="64" t="s">
        <v>2681</v>
      </c>
      <c r="I62" s="63" t="s">
        <v>404</v>
      </c>
      <c r="J62" s="63" t="s">
        <v>406</v>
      </c>
      <c r="K62" s="66">
        <v>2012681835</v>
      </c>
      <c r="L62" s="65" t="s">
        <v>1148</v>
      </c>
      <c r="M62" s="67">
        <v>1</v>
      </c>
      <c r="N62" s="65" t="s">
        <v>27</v>
      </c>
      <c r="O62" s="65" t="s">
        <v>1148</v>
      </c>
      <c r="P62" s="79"/>
    </row>
    <row r="63" spans="1:16" s="7" customFormat="1" ht="24.75" customHeight="1" outlineLevel="1" x14ac:dyDescent="0.25">
      <c r="A63" s="144">
        <v>16</v>
      </c>
      <c r="B63" s="122" t="s">
        <v>2678</v>
      </c>
      <c r="C63" s="65" t="s">
        <v>31</v>
      </c>
      <c r="D63" s="121">
        <v>254</v>
      </c>
      <c r="E63" s="145">
        <v>41255</v>
      </c>
      <c r="F63" s="145">
        <v>42004</v>
      </c>
      <c r="G63" s="160">
        <f t="shared" si="3"/>
        <v>24.966666666666665</v>
      </c>
      <c r="H63" s="64" t="s">
        <v>2694</v>
      </c>
      <c r="I63" s="63" t="s">
        <v>404</v>
      </c>
      <c r="J63" s="63" t="s">
        <v>410</v>
      </c>
      <c r="K63" s="66">
        <v>1315910680</v>
      </c>
      <c r="L63" s="65" t="s">
        <v>1148</v>
      </c>
      <c r="M63" s="67">
        <v>1</v>
      </c>
      <c r="N63" s="65" t="s">
        <v>27</v>
      </c>
      <c r="O63" s="65" t="s">
        <v>26</v>
      </c>
      <c r="P63" s="79"/>
    </row>
    <row r="64" spans="1:16" s="7" customFormat="1" ht="24.75" customHeight="1" outlineLevel="1" x14ac:dyDescent="0.25">
      <c r="A64" s="144">
        <v>17</v>
      </c>
      <c r="B64" s="122" t="s">
        <v>2678</v>
      </c>
      <c r="C64" s="65" t="s">
        <v>31</v>
      </c>
      <c r="D64" s="63">
        <v>83</v>
      </c>
      <c r="E64" s="145">
        <v>42394</v>
      </c>
      <c r="F64" s="145">
        <v>42674</v>
      </c>
      <c r="G64" s="160">
        <f t="shared" si="3"/>
        <v>9.3333333333333339</v>
      </c>
      <c r="H64" s="64" t="s">
        <v>2696</v>
      </c>
      <c r="I64" s="63" t="s">
        <v>404</v>
      </c>
      <c r="J64" s="63" t="s">
        <v>408</v>
      </c>
      <c r="K64" s="66">
        <v>2121651639</v>
      </c>
      <c r="L64" s="65" t="s">
        <v>1148</v>
      </c>
      <c r="M64" s="67">
        <v>1</v>
      </c>
      <c r="N64" s="65" t="s">
        <v>27</v>
      </c>
      <c r="O64" s="65" t="s">
        <v>26</v>
      </c>
      <c r="P64" s="79"/>
    </row>
    <row r="65" spans="1:16" s="7" customFormat="1" ht="24.75" customHeight="1" outlineLevel="1" x14ac:dyDescent="0.25">
      <c r="A65" s="144">
        <v>18</v>
      </c>
      <c r="B65" s="122" t="s">
        <v>2678</v>
      </c>
      <c r="C65" s="65" t="s">
        <v>31</v>
      </c>
      <c r="D65" s="121">
        <v>83</v>
      </c>
      <c r="E65" s="145">
        <v>42394</v>
      </c>
      <c r="F65" s="145">
        <v>42674</v>
      </c>
      <c r="G65" s="160">
        <f t="shared" si="3"/>
        <v>9.3333333333333339</v>
      </c>
      <c r="H65" s="122" t="s">
        <v>2696</v>
      </c>
      <c r="I65" s="63" t="s">
        <v>404</v>
      </c>
      <c r="J65" s="63" t="s">
        <v>417</v>
      </c>
      <c r="K65" s="123">
        <v>2121651639</v>
      </c>
      <c r="L65" s="65" t="s">
        <v>1148</v>
      </c>
      <c r="M65" s="67">
        <v>1</v>
      </c>
      <c r="N65" s="65" t="s">
        <v>27</v>
      </c>
      <c r="O65" s="65" t="s">
        <v>26</v>
      </c>
      <c r="P65" s="79"/>
    </row>
    <row r="66" spans="1:16" s="7" customFormat="1" ht="24.75" customHeight="1" outlineLevel="1" x14ac:dyDescent="0.25">
      <c r="A66" s="144">
        <v>19</v>
      </c>
      <c r="B66" s="122" t="s">
        <v>2678</v>
      </c>
      <c r="C66" s="65" t="s">
        <v>31</v>
      </c>
      <c r="D66" s="121">
        <v>83</v>
      </c>
      <c r="E66" s="145">
        <v>42394</v>
      </c>
      <c r="F66" s="145">
        <v>42674</v>
      </c>
      <c r="G66" s="160">
        <f t="shared" si="3"/>
        <v>9.3333333333333339</v>
      </c>
      <c r="H66" s="122" t="s">
        <v>2696</v>
      </c>
      <c r="I66" s="63" t="s">
        <v>404</v>
      </c>
      <c r="J66" s="63" t="s">
        <v>420</v>
      </c>
      <c r="K66" s="123">
        <v>2121651639</v>
      </c>
      <c r="L66" s="65" t="s">
        <v>1148</v>
      </c>
      <c r="M66" s="67">
        <v>1</v>
      </c>
      <c r="N66" s="65" t="s">
        <v>27</v>
      </c>
      <c r="O66" s="65" t="s">
        <v>26</v>
      </c>
      <c r="P66" s="79"/>
    </row>
    <row r="67" spans="1:16" s="7" customFormat="1" ht="24.75" customHeight="1" outlineLevel="1" x14ac:dyDescent="0.25">
      <c r="A67" s="144">
        <v>20</v>
      </c>
      <c r="B67" s="122" t="s">
        <v>2678</v>
      </c>
      <c r="C67" s="65" t="s">
        <v>31</v>
      </c>
      <c r="D67" s="63">
        <v>293</v>
      </c>
      <c r="E67" s="145">
        <v>42720</v>
      </c>
      <c r="F67" s="145">
        <v>43084</v>
      </c>
      <c r="G67" s="160">
        <f t="shared" si="3"/>
        <v>12.133333333333333</v>
      </c>
      <c r="H67" s="64" t="s">
        <v>2703</v>
      </c>
      <c r="I67" s="63" t="s">
        <v>404</v>
      </c>
      <c r="J67" s="63" t="s">
        <v>408</v>
      </c>
      <c r="K67" s="66">
        <v>2796598692</v>
      </c>
      <c r="L67" s="65" t="s">
        <v>1148</v>
      </c>
      <c r="M67" s="67">
        <v>1</v>
      </c>
      <c r="N67" s="65" t="s">
        <v>27</v>
      </c>
      <c r="O67" s="65" t="s">
        <v>26</v>
      </c>
      <c r="P67" s="79"/>
    </row>
    <row r="68" spans="1:16" s="7" customFormat="1" ht="24.75" customHeight="1" outlineLevel="1" x14ac:dyDescent="0.25">
      <c r="A68" s="144">
        <v>21</v>
      </c>
      <c r="B68" s="122" t="s">
        <v>2678</v>
      </c>
      <c r="C68" s="65" t="s">
        <v>31</v>
      </c>
      <c r="D68" s="63">
        <v>293</v>
      </c>
      <c r="E68" s="145">
        <v>42720</v>
      </c>
      <c r="F68" s="145">
        <v>43084</v>
      </c>
      <c r="G68" s="160">
        <f t="shared" si="3"/>
        <v>12.133333333333333</v>
      </c>
      <c r="H68" s="64" t="s">
        <v>2703</v>
      </c>
      <c r="I68" s="63" t="s">
        <v>404</v>
      </c>
      <c r="J68" s="63" t="s">
        <v>417</v>
      </c>
      <c r="K68" s="66">
        <v>2796598692</v>
      </c>
      <c r="L68" s="65" t="s">
        <v>1148</v>
      </c>
      <c r="M68" s="67">
        <v>1</v>
      </c>
      <c r="N68" s="65" t="s">
        <v>27</v>
      </c>
      <c r="O68" s="65" t="s">
        <v>26</v>
      </c>
      <c r="P68" s="79"/>
    </row>
    <row r="69" spans="1:16" s="7" customFormat="1" ht="24.75" customHeight="1" outlineLevel="1" x14ac:dyDescent="0.25">
      <c r="A69" s="144">
        <v>22</v>
      </c>
      <c r="B69" s="122" t="s">
        <v>2678</v>
      </c>
      <c r="C69" s="65" t="s">
        <v>31</v>
      </c>
      <c r="D69" s="63">
        <v>293</v>
      </c>
      <c r="E69" s="145">
        <v>42720</v>
      </c>
      <c r="F69" s="145">
        <v>43084</v>
      </c>
      <c r="G69" s="160">
        <f t="shared" si="3"/>
        <v>12.133333333333333</v>
      </c>
      <c r="H69" s="64" t="s">
        <v>2703</v>
      </c>
      <c r="I69" s="63" t="s">
        <v>404</v>
      </c>
      <c r="J69" s="63" t="s">
        <v>420</v>
      </c>
      <c r="K69" s="66">
        <v>2796598692</v>
      </c>
      <c r="L69" s="65" t="s">
        <v>1148</v>
      </c>
      <c r="M69" s="67">
        <v>1</v>
      </c>
      <c r="N69" s="65" t="s">
        <v>27</v>
      </c>
      <c r="O69" s="65" t="s">
        <v>26</v>
      </c>
      <c r="P69" s="79"/>
    </row>
    <row r="70" spans="1:16" s="7" customFormat="1" ht="24.75" customHeight="1" outlineLevel="1" x14ac:dyDescent="0.25">
      <c r="A70" s="144">
        <v>23</v>
      </c>
      <c r="B70" s="122" t="s">
        <v>2678</v>
      </c>
      <c r="C70" s="65" t="s">
        <v>31</v>
      </c>
      <c r="D70" s="63" t="s">
        <v>2704</v>
      </c>
      <c r="E70" s="145">
        <v>42675</v>
      </c>
      <c r="F70" s="145">
        <v>43312</v>
      </c>
      <c r="G70" s="160">
        <f t="shared" si="3"/>
        <v>21.233333333333334</v>
      </c>
      <c r="H70" s="64" t="s">
        <v>2699</v>
      </c>
      <c r="I70" s="63" t="s">
        <v>404</v>
      </c>
      <c r="J70" s="63" t="s">
        <v>409</v>
      </c>
      <c r="K70" s="66">
        <v>1011186349</v>
      </c>
      <c r="L70" s="65" t="s">
        <v>1148</v>
      </c>
      <c r="M70" s="67">
        <v>1</v>
      </c>
      <c r="N70" s="65" t="s">
        <v>27</v>
      </c>
      <c r="O70" s="65" t="s">
        <v>26</v>
      </c>
      <c r="P70" s="79"/>
    </row>
    <row r="71" spans="1:16" s="7" customFormat="1" ht="24.75" customHeight="1" outlineLevel="1" x14ac:dyDescent="0.25">
      <c r="A71" s="144">
        <v>24</v>
      </c>
      <c r="B71" s="122" t="s">
        <v>2678</v>
      </c>
      <c r="C71" s="65" t="s">
        <v>31</v>
      </c>
      <c r="D71" s="63" t="s">
        <v>2704</v>
      </c>
      <c r="E71" s="145">
        <v>42675</v>
      </c>
      <c r="F71" s="145">
        <v>43312</v>
      </c>
      <c r="G71" s="160">
        <f t="shared" si="3"/>
        <v>21.233333333333334</v>
      </c>
      <c r="H71" s="64" t="s">
        <v>2699</v>
      </c>
      <c r="I71" s="63" t="s">
        <v>404</v>
      </c>
      <c r="J71" s="63" t="s">
        <v>416</v>
      </c>
      <c r="K71" s="66">
        <v>1011186349</v>
      </c>
      <c r="L71" s="65" t="s">
        <v>1148</v>
      </c>
      <c r="M71" s="67">
        <v>1</v>
      </c>
      <c r="N71" s="65" t="s">
        <v>27</v>
      </c>
      <c r="O71" s="65" t="s">
        <v>26</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2682</v>
      </c>
      <c r="E114" s="145">
        <v>43880</v>
      </c>
      <c r="F114" s="145">
        <v>44196</v>
      </c>
      <c r="G114" s="160">
        <f>IF(AND(E114&lt;&gt;"",F114&lt;&gt;""),((F114-E114)/30),"")</f>
        <v>10.533333333333333</v>
      </c>
      <c r="H114" s="122" t="s">
        <v>2684</v>
      </c>
      <c r="I114" s="121" t="s">
        <v>404</v>
      </c>
      <c r="J114" s="121" t="s">
        <v>413</v>
      </c>
      <c r="K114" s="123">
        <v>2023127640</v>
      </c>
      <c r="L114" s="100">
        <f>+IF(AND(K114&gt;0,O114="Ejecución"),(K114/877802)*Tabla28[[#This Row],[% participación]],IF(AND(K114&gt;0,O114&lt;&gt;"Ejecución"),"-",""))</f>
        <v>2304.7653571078672</v>
      </c>
      <c r="M114" s="124" t="s">
        <v>1148</v>
      </c>
      <c r="N114" s="173">
        <v>1</v>
      </c>
      <c r="O114" s="162" t="s">
        <v>1150</v>
      </c>
      <c r="P114" s="78"/>
    </row>
    <row r="115" spans="1:16" s="6" customFormat="1" ht="24.75" customHeight="1" x14ac:dyDescent="0.25">
      <c r="A115" s="143">
        <v>2</v>
      </c>
      <c r="B115" s="161" t="s">
        <v>2665</v>
      </c>
      <c r="C115" s="163" t="s">
        <v>31</v>
      </c>
      <c r="D115" s="63" t="s">
        <v>2683</v>
      </c>
      <c r="E115" s="145">
        <v>43881</v>
      </c>
      <c r="F115" s="145">
        <v>44196</v>
      </c>
      <c r="G115" s="160">
        <f t="shared" ref="G115:G116" si="4">IF(AND(E115&lt;&gt;"",F115&lt;&gt;""),((F115-E115)/30),"")</f>
        <v>10.5</v>
      </c>
      <c r="H115" s="64" t="s">
        <v>2684</v>
      </c>
      <c r="I115" s="63" t="s">
        <v>404</v>
      </c>
      <c r="J115" s="63" t="s">
        <v>406</v>
      </c>
      <c r="K115" s="68">
        <v>1139065683</v>
      </c>
      <c r="L115" s="100">
        <f>+IF(AND(K115&gt;0,O115="Ejecución"),(K115/877802)*Tabla28[[#This Row],[% participación]],IF(AND(K115&gt;0,O115&lt;&gt;"Ejecución"),"-",""))</f>
        <v>1297.6339573161147</v>
      </c>
      <c r="M115" s="65" t="s">
        <v>1148</v>
      </c>
      <c r="N115" s="173">
        <v>1</v>
      </c>
      <c r="O115" s="162" t="s">
        <v>1150</v>
      </c>
      <c r="P115" s="78"/>
    </row>
    <row r="116" spans="1:16" s="6" customFormat="1" ht="24.75" customHeight="1" x14ac:dyDescent="0.25">
      <c r="A116" s="143">
        <v>3</v>
      </c>
      <c r="B116" s="161" t="s">
        <v>2665</v>
      </c>
      <c r="C116" s="163" t="s">
        <v>31</v>
      </c>
      <c r="D116" s="63" t="s">
        <v>2685</v>
      </c>
      <c r="E116" s="145">
        <v>44168</v>
      </c>
      <c r="F116" s="145">
        <v>44773</v>
      </c>
      <c r="G116" s="160">
        <f t="shared" si="4"/>
        <v>20.166666666666668</v>
      </c>
      <c r="H116" s="64" t="s">
        <v>2686</v>
      </c>
      <c r="I116" s="63" t="s">
        <v>404</v>
      </c>
      <c r="J116" s="63" t="s">
        <v>408</v>
      </c>
      <c r="K116" s="68">
        <v>799920394</v>
      </c>
      <c r="L116" s="100">
        <f>+IF(AND(K116&gt;0,O116="Ejecución"),(K116/877802)*Tabla28[[#This Row],[% participación]],IF(AND(K116&gt;0,O116&lt;&gt;"Ejecución"),"-",""))</f>
        <v>911.27656806432435</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1E-3</v>
      </c>
      <c r="G179" s="165">
        <f>IF(F179&gt;0,SUM(E179+F179),"")</f>
        <v>2.1000000000000001E-2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40369800.744000003</v>
      </c>
      <c r="F185" s="92"/>
      <c r="G185" s="93"/>
      <c r="H185" s="88"/>
      <c r="I185" s="90" t="s">
        <v>2627</v>
      </c>
      <c r="J185" s="166">
        <f>+SUM(M179:M183)</f>
        <v>0.02</v>
      </c>
      <c r="K185" s="236" t="s">
        <v>2628</v>
      </c>
      <c r="L185" s="236"/>
      <c r="M185" s="94">
        <f>+J185*(SUM(K20:K35))</f>
        <v>38447429.280000001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40918</v>
      </c>
      <c r="D193" s="5"/>
      <c r="E193" s="126">
        <v>7</v>
      </c>
      <c r="F193" s="5"/>
      <c r="G193" s="5"/>
      <c r="H193" s="147" t="s">
        <v>2687</v>
      </c>
      <c r="J193" s="5"/>
      <c r="K193" s="127">
        <v>40817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2688</v>
      </c>
      <c r="L211" s="21"/>
      <c r="M211" s="21"/>
      <c r="N211" s="21"/>
      <c r="O211" s="8"/>
    </row>
    <row r="212" spans="1:15" x14ac:dyDescent="0.25">
      <c r="A212" s="9"/>
      <c r="B212" s="27" t="s">
        <v>2619</v>
      </c>
      <c r="C212" s="147" t="s">
        <v>2687</v>
      </c>
      <c r="D212" s="21"/>
      <c r="G212" s="27" t="s">
        <v>2621</v>
      </c>
      <c r="H212" s="148" t="s">
        <v>2689</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1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Usuario-STECH</cp:lastModifiedBy>
  <cp:lastPrinted>2020-12-29T06:31:36Z</cp:lastPrinted>
  <dcterms:created xsi:type="dcterms:W3CDTF">2020-10-14T21:57:42Z</dcterms:created>
  <dcterms:modified xsi:type="dcterms:W3CDTF">2020-12-29T21:23:55Z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