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60" windowWidth="20730" windowHeight="877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<sst xmlns="http://schemas.openxmlformats.org/spreadsheetml/2006/main" count="3115" uniqueCount="2707">
  <si>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</si>
  <si>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</si>
  <si>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</si>
  <si>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</si>
  <si>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</si>
  <si>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</si>
  <si>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</si>
  <si>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</si>
  <si>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</si>
  <si>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</si>
  <si>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</si>
  <si>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</si>
  <si>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</si>
  <si>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</si>
  <si>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</si>
  <si>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</si>
  <si>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</si>
  <si>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</si>
  <si>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</si>
  <si>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</si>
  <si>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</si>
  <si>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</si>
  <si>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</si>
  <si>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</si>
  <si>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</si>
  <si>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</si>
  <si>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</si>
  <si>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</si>
  <si>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</si>
  <si>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</si>
  <si>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</si>
  <si>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</si>
  <si>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</si>
  <si>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</si>
  <si>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</si>
  <si>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</si>
  <si>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</si>
  <si>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</si>
  <si>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</si>
  <si>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</si>
  <si>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</si>
  <si>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</si>
  <si>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</si>
  <si>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</si>
  <si>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</si>
  <si>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</si>
  <si>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</si>
  <si>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</si>
  <si>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</si>
  <si>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</si>
  <si>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</si>
  <si>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</si>
  <si>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</si>
  <si>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</si>
  <si>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</si>
  <si>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</si>
  <si>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</si>
  <si>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</si>
  <si>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</si>
  <si>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</si>
  <si>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</si>
  <si>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</si>
  <si>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</si>
  <si>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</si>
  <si>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</si>
  <si>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</si>
  <si>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</si>
  <si>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</si>
  <si>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</si>
  <si>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</si>
  <si>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</si>
  <si>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</si>
  <si>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</si>
  <si>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</si>
  <si>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</si>
  <si>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</si>
  <si>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</si>
  <si>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</si>
  <si>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</si>
  <si>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</si>
  <si>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</si>
  <si>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</si>
  <si>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</si>
  <si>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</si>
  <si>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</si>
  <si>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</si>
  <si>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</si>
  <si>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</si>
  <si>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</si>
  <si>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</si>
  <si>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</si>
  <si>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</si>
  <si>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</si>
  <si>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</si>
  <si>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</si>
  <si>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</si>
  <si>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</si>
  <si>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</si>
  <si>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</si>
  <si>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</si>
  <si>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</si>
  <si>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</si>
  <si>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</si>
  <si>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</si>
  <si>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</si>
  <si>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</si>
  <si>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</si>
  <si>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</si>
  <si>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</si>
  <si>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</si>
  <si>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</si>
  <si>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</si>
  <si>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</si>
  <si>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</si>
  <si>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</si>
  <si>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</si>
  <si>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</si>
  <si>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</si>
  <si>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</si>
  <si>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</si>
  <si>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</si>
  <si>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</si>
  <si>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</si>
  <si>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</si>
  <si>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</si>
  <si>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</si>
  <si>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</si>
  <si>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</si>
  <si>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</si>
  <si>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</si>
  <si>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</si>
  <si>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</si>
  <si>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</si>
  <si>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</si>
  <si>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</si>
  <si>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</si>
  <si>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</si>
  <si>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</si>
  <si>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</si>
  <si>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</si>
  <si>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</si>
  <si>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</si>
  <si>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</si>
  <si>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</si>
  <si>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</si>
  <si>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</si>
  <si>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</si>
  <si>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</si>
  <si>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</si>
  <si>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</si>
  <si>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</si>
  <si>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</si>
  <si>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</si>
  <si>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</si>
  <si>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</si>
  <si>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</si>
  <si>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</si>
  <si>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</si>
  <si>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</si>
  <si>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</si>
  <si>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</si>
  <si>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</si>
  <si>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</si>
  <si>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</si>
  <si>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</si>
  <si>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</si>
  <si>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</si>
  <si>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</si>
  <si>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</si>
  <si>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</si>
  <si>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</si>
  <si>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</si>
  <si>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</si>
  <si>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</si>
  <si>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</si>
  <si>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</si>
  <si>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</si>
  <si>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</si>
  <si>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</si>
  <si>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</si>
  <si>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</si>
  <si>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</si>
  <si>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</si>
  <si>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</si>
  <si>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</si>
  <si>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</si>
  <si>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</si>
  <si>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</si>
  <si>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</si>
  <si>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</si>
  <si>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</si>
  <si>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</si>
  <si>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</si>
  <si>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</si>
  <si>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</si>
  <si>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</si>
  <si>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</si>
  <si>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</si>
  <si>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</si>
  <si>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</si>
  <si>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</si>
  <si>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</si>
  <si>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</si>
  <si>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</si>
  <si>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</si>
  <si>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</si>
  <si>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</si>
  <si>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</si>
  <si>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</si>
  <si>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</si>
  <si>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</si>
  <si>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</si>
  <si>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</si>
  <si>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</si>
  <si>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</si>
  <si>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</si>
  <si>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</si>
  <si>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</si>
  <si>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</si>
  <si>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</si>
  <si>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</si>
  <si>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</si>
  <si>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</si>
  <si>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</si>
  <si>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</si>
  <si>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</si>
  <si>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</si>
  <si>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</si>
  <si>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</si>
  <si>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</si>
  <si>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</si>
  <si>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</si>
  <si>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</si>
  <si>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</si>
  <si>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</si>
  <si>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</si>
  <si>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</si>
  <si>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</si>
  <si>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</si>
  <si>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</si>
  <si>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</si>
  <si>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</si>
  <si>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</si>
  <si>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</si>
  <si>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</si>
  <si>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</si>
  <si>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</si>
  <si>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</si>
  <si>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</si>
  <si>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</si>
  <si>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</si>
  <si>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</si>
  <si>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</si>
  <si>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</si>
  <si>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</si>
  <si>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</si>
  <si>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</si>
  <si>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</si>
  <si>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</si>
  <si>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</si>
  <si>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</si>
  <si>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</si>
  <si>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</si>
  <si>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</si>
  <si>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</si>
  <si>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</si>
  <si>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</si>
  <si>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</si>
  <si>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</si>
  <si>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</si>
  <si>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</si>
  <si>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</si>
  <si>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</si>
  <si>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</si>
  <si>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</si>
  <si>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</si>
  <si>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</si>
  <si>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</si>
  <si>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</si>
  <si>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</si>
  <si>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</si>
  <si>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</si>
  <si>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</si>
  <si>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</si>
  <si>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</si>
  <si>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</si>
  <si>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</si>
  <si>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</si>
  <si>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</si>
  <si>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</si>
  <si>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</si>
  <si>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</si>
  <si>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</si>
  <si>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</si>
  <si>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</si>
  <si>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</si>
  <si>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</si>
  <si>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</si>
  <si>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</si>
  <si>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</si>
  <si>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</si>
  <si>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</si>
  <si>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</si>
  <si>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</si>
  <si>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</si>
  <si>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</si>
  <si>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</si>
  <si>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</si>
  <si>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</si>
  <si>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</si>
  <si>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</si>
  <si>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</si>
  <si>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</si>
  <si>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</si>
  <si>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</si>
  <si>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</si>
  <si>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</si>
  <si>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</si>
  <si>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</si>
  <si>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</si>
  <si>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</si>
  <si>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</si>
  <si>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</si>
  <si>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</si>
  <si>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</si>
  <si>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</si>
  <si>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</si>
  <si>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</si>
  <si>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</si>
  <si>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</si>
  <si>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</si>
  <si>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</si>
  <si>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</si>
  <si>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</si>
  <si>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</si>
  <si>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</si>
  <si>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</si>
  <si>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</si>
  <si>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</si>
  <si>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</si>
  <si>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</si>
  <si>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</si>
  <si>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</si>
  <si>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</si>
  <si>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</si>
  <si>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</si>
  <si>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</si>
  <si>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</si>
  <si>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</si>
  <si>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</si>
  <si>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</si>
  <si>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</si>
  <si>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</si>
  <si>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</si>
  <si>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</si>
  <si>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</si>
  <si>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</si>
  <si>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</si>
  <si>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</si>
  <si>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</si>
  <si>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</si>
  <si>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</si>
  <si>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</si>
  <si>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</si>
  <si>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</si>
  <si>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</si>
  <si>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</si>
  <si>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</si>
  <si>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</si>
  <si>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</si>
  <si>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</si>
  <si>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</si>
  <si>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</si>
  <si>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</si>
  <si>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</si>
  <si>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</si>
  <si>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</si>
  <si>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</si>
  <si>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</si>
  <si>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</si>
  <si>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</si>
  <si>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</si>
  <si>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</si>
  <si>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</si>
  <si>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</si>
  <si>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</si>
  <si>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</si>
  <si>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</si>
  <si>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</si>
  <si>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</si>
  <si>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</si>
  <si>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</si>
  <si>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</si>
  <si>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</si>
  <si>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</si>
  <si>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</si>
  <si>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</si>
  <si>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</si>
  <si>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</si>
  <si>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</si>
  <si>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</si>
  <si>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</si>
  <si>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</si>
  <si>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</si>
  <si>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</si>
  <si>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</si>
  <si>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</si>
  <si>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</si>
  <si>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</si>
  <si>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</si>
  <si>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</si>
  <si>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</si>
  <si>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</si>
  <si>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</si>
  <si>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</si>
  <si>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</si>
  <si>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</si>
  <si>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</si>
  <si>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</si>
  <si>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</si>
  <si>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</si>
  <si>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</si>
  <si>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</si>
  <si>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</si>
  <si>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</si>
  <si>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</si>
  <si>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</si>
  <si>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</si>
  <si>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</si>
  <si>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</si>
  <si>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</si>
  <si>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</si>
  <si>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</si>
  <si>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</si>
  <si>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</si>
  <si>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</si>
  <si>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</si>
  <si>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</si>
  <si>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</si>
  <si>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</si>
  <si>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</si>
  <si>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</si>
  <si>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</si>
  <si>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</si>
  <si>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</si>
  <si>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</si>
  <si>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</si>
  <si>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</si>
  <si>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</si>
  <si>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</si>
  <si>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</si>
  <si>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</si>
  <si>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</si>
  <si>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</si>
  <si>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</si>
  <si>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</si>
  <si>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</si>
  <si>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</si>
  <si>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</si>
  <si>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</si>
  <si>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</si>
  <si>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</si>
  <si>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</si>
  <si>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</si>
  <si>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</si>
  <si>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</si>
  <si>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</si>
  <si>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</si>
  <si>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</si>
  <si>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</si>
  <si>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</si>
  <si>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</si>
  <si>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</si>
  <si>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</si>
  <si>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</si>
  <si>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</si>
  <si>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</si>
  <si>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</si>
  <si>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</si>
  <si>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</si>
  <si>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</si>
  <si>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</si>
  <si>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</si>
  <si>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</si>
  <si>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</si>
  <si>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</si>
  <si>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</si>
  <si>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</si>
  <si>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</si>
  <si>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</si>
  <si>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</si>
  <si>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</si>
  <si>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</si>
  <si>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</si>
  <si>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</si>
  <si>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</si>
  <si>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</si>
  <si>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</si>
  <si>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</si>
  <si>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</si>
  <si>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</si>
  <si>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</si>
  <si>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</si>
  <si>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</si>
  <si>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</si>
  <si>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</si>
  <si>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</si>
  <si>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</si>
  <si>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</si>
  <si>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</si>
  <si>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</si>
  <si>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</si>
  <si>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</si>
  <si>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</si>
  <si>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</si>
  <si>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</si>
  <si>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</si>
  <si>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</si>
  <si>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</si>
  <si>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</si>
  <si>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</si>
  <si>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</si>
  <si>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</si>
  <si>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</si>
  <si>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</si>
  <si>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</si>
  <si>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</si>
  <si>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</si>
  <si>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</si>
  <si>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</si>
  <si>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</si>
  <si>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</si>
  <si>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</si>
  <si>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</si>
  <si>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</si>
  <si>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</si>
  <si>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</si>
  <si>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</si>
  <si>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</si>
  <si>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</si>
  <si>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</si>
  <si>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</si>
  <si>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</si>
  <si>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</si>
  <si>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</si>
  <si>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</si>
  <si>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</si>
  <si>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</si>
  <si>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</si>
  <si>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</si>
  <si>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</si>
  <si>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</si>
  <si>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</si>
  <si>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</si>
  <si>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</si>
  <si>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</si>
  <si>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</si>
  <si>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</si>
  <si>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</si>
  <si>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</si>
  <si>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</si>
  <si>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</si>
  <si>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</si>
  <si>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</si>
  <si>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</si>
  <si>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</si>
  <si>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</si>
  <si>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</si>
  <si>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</si>
  <si>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</si>
  <si>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</si>
  <si>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</si>
  <si>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</si>
  <si>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</si>
  <si>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</si>
  <si>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</si>
  <si>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</si>
  <si>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</si>
  <si>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</si>
  <si>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</si>
  <si>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</si>
  <si>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</si>
  <si>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</si>
  <si>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</si>
  <si>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</si>
  <si>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</si>
  <si>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</si>
  <si>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</si>
  <si>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</si>
  <si>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</si>
  <si>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</si>
  <si>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</si>
  <si>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</si>
  <si>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</si>
  <si>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</si>
  <si>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</si>
  <si>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</si>
  <si>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</si>
  <si>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</si>
  <si>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</si>
  <si>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</si>
  <si>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</si>
  <si>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</si>
  <si>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</si>
  <si>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</si>
  <si>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</si>
  <si>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</si>
  <si>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</si>
  <si>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</si>
  <si>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</si>
  <si>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</si>
  <si>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</si>
  <si>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</si>
  <si>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</si>
  <si>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</si>
  <si>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</si>
  <si>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</si>
  <si>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</si>
  <si>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</si>
  <si>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</si>
  <si>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</si>
  <si>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</si>
  <si>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</si>
  <si>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</si>
  <si>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</si>
  <si>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</si>
  <si>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</si>
  <si>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</si>
  <si>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</si>
  <si>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</si>
  <si>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</si>
  <si>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</si>
  <si>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</si>
  <si>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</si>
  <si>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</si>
  <si>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</si>
  <si>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</si>
  <si>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</si>
  <si>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</si>
  <si>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</si>
  <si>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</si>
  <si>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</si>
  <si>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</si>
  <si>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</si>
  <si>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</si>
  <si>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</si>
  <si>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</si>
  <si>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</si>
  <si>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</si>
  <si>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</si>
  <si>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</si>
  <si>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</si>
  <si>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</si>
  <si>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</si>
  <si>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</si>
  <si>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</si>
  <si>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</si>
  <si>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</si>
  <si>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</si>
  <si>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</si>
  <si>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</si>
  <si>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</si>
  <si>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</si>
  <si>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</si>
  <si>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</si>
  <si>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</si>
  <si>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</si>
  <si>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</si>
  <si>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</si>
  <si>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</si>
  <si>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</si>
  <si>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</si>
  <si>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</si>
  <si>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</si>
  <si>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</si>
  <si>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</si>
  <si>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</si>
  <si>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</si>
  <si>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</si>
  <si>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</si>
  <si>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</si>
  <si>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</si>
  <si>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</si>
  <si>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</si>
  <si>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</si>
  <si>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</si>
  <si>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</si>
  <si>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</si>
  <si>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</si>
  <si>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</si>
  <si>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</si>
  <si>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</si>
  <si>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</si>
  <si>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</si>
  <si>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</si>
  <si>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</si>
  <si>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</si>
  <si>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</si>
  <si>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</si>
  <si>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</si>
  <si>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</si>
  <si>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</si>
  <si>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</si>
  <si>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</si>
  <si>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</si>
  <si>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</si>
  <si>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</si>
  <si>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</si>
  <si>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</si>
  <si>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</si>
  <si>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</si>
  <si>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</si>
  <si>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</si>
  <si>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</si>
  <si>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</si>
  <si>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</si>
  <si>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</si>
  <si>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</si>
  <si>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</si>
  <si>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</si>
  <si>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</si>
  <si>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</si>
  <si>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</si>
  <si>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</si>
  <si>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</si>
  <si>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</si>
  <si>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</si>
  <si>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</si>
  <si>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</si>
  <si>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</si>
  <si>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</si>
  <si>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</si>
  <si>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</si>
  <si>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</si>
  <si>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</si>
  <si>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</si>
  <si>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</si>
  <si>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</si>
  <si>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</si>
  <si>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</si>
  <si>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</si>
  <si>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</si>
  <si>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</si>
  <si>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</si>
  <si>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</si>
  <si>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</si>
  <si>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</si>
  <si>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</si>
  <si>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</si>
  <si>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</si>
  <si>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</si>
  <si>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</si>
  <si>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</si>
  <si>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</si>
  <si>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</si>
  <si>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</si>
  <si>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</si>
  <si>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</si>
  <si>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</si>
  <si>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</si>
  <si>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</si>
  <si>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</si>
  <si>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</si>
  <si>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</si>
  <si>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</si>
  <si>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</si>
  <si>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</si>
  <si>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</si>
  <si>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</si>
  <si>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</si>
  <si>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</si>
  <si>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</si>
  <si>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</si>
  <si>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</si>
  <si>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</si>
  <si>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</si>
  <si>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</si>
  <si>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</si>
  <si>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</si>
  <si>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</si>
  <si>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</si>
  <si>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</si>
  <si>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</si>
  <si>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</si>
  <si>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</si>
  <si>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</si>
  <si>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</si>
  <si>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</si>
  <si>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</si>
  <si>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</si>
  <si>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</si>
  <si>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</si>
  <si>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</si>
  <si>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</si>
  <si>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</si>
  <si>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</si>
  <si>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</si>
  <si>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</si>
  <si>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</si>
  <si>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</si>
  <si>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</si>
  <si>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</si>
  <si>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</si>
  <si>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</si>
  <si>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</si>
  <si>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</si>
  <si>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</si>
  <si>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</si>
  <si>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</si>
  <si>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</si>
  <si>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</si>
  <si>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</si>
  <si>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</si>
  <si>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</si>
  <si>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</si>
  <si>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</si>
  <si>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</si>
  <si>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</si>
  <si>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</si>
  <si>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</si>
  <si>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</si>
  <si>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</si>
  <si>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</si>
  <si>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</si>
  <si>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</si>
  <si>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</si>
  <si>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</si>
  <si>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</si>
  <si>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</si>
  <si>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</si>
  <si>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</si>
  <si>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</si>
  <si>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</si>
  <si>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</si>
  <si>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</si>
  <si>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</si>
  <si>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</si>
  <si>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</si>
  <si>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</si>
  <si>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</si>
  <si>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</si>
  <si>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</si>
  <si>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</si>
  <si>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</si>
  <si>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</si>
  <si>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</si>
  <si>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</si>
  <si>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</si>
  <si>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</si>
  <si>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</si>
  <si>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</si>
  <si>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</si>
  <si>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</si>
  <si>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</si>
  <si>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</si>
  <si>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</si>
  <si>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</si>
  <si>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</si>
  <si>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</si>
  <si>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</si>
  <si>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</si>
  <si>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</si>
  <si>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</si>
  <si>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</si>
  <si>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</si>
  <si>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</si>
  <si>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</si>
  <si>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</si>
  <si>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</si>
  <si>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</si>
  <si>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</si>
  <si>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</si>
  <si>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</si>
  <si>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</si>
  <si>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</si>
  <si>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</si>
  <si>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</si>
  <si>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</si>
  <si>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</si>
  <si>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</si>
  <si>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</si>
  <si>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</si>
  <si>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</si>
  <si>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</si>
  <si>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</si>
  <si>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</si>
  <si>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</si>
  <si>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</si>
  <si>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</si>
  <si>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</si>
  <si>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</si>
  <si>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</si>
  <si>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</si>
  <si>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</si>
  <si>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</si>
  <si>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</si>
  <si>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</si>
  <si>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</si>
  <si>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</si>
  <si>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</si>
  <si>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</si>
  <si>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</si>
  <si>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</si>
  <si>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</si>
  <si>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</si>
  <si>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</si>
  <si>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</si>
  <si>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</si>
  <si>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</si>
  <si>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</si>
  <si>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</si>
  <si>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</si>
  <si>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</si>
  <si>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</si>
  <si>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</si>
  <si>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</si>
  <si>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</si>
  <si>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</si>
  <si>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</si>
  <si>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</si>
  <si>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</si>
  <si>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</si>
  <si>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</si>
  <si>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</si>
  <si>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</si>
  <si>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</si>
  <si>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</si>
  <si>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</si>
  <si>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</si>
  <si>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</si>
  <si>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</si>
  <si>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</si>
  <si>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</si>
  <si>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</si>
  <si>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</si>
  <si>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</si>
  <si>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</si>
  <si>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</si>
  <si>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</si>
  <si>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</si>
  <si>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</si>
  <si>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</si>
  <si>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</si>
  <si>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</si>
  <si>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</si>
  <si>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</si>
  <si>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</si>
  <si>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</si>
  <si>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</si>
  <si>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</si>
  <si>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</si>
  <si>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</si>
  <si>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</si>
  <si>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</si>
  <si>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</si>
  <si>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</si>
  <si>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</si>
  <si>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</si>
  <si>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</si>
  <si>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</si>
  <si>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</si>
  <si>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</si>
  <si>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</si>
  <si>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</si>
  <si>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</si>
  <si>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</si>
  <si>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</si>
  <si>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</si>
  <si>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</si>
  <si>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</si>
  <si>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</si>
  <si>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</si>
  <si>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</si>
  <si>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</si>
  <si>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</si>
  <si>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</si>
  <si>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</si>
  <si>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</si>
  <si>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</si>
  <si>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</si>
  <si>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</si>
  <si>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</si>
  <si>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</si>
  <si>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</si>
  <si>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</si>
  <si>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</si>
  <si>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</si>
  <si>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</si>
  <si>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</si>
  <si>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</si>
  <si>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</si>
  <si>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</si>
  <si>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</si>
  <si>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</si>
  <si>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</si>
  <si>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</si>
  <si>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</si>
  <si>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</si>
  <si>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</si>
  <si>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</si>
  <si>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</si>
  <si>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</si>
  <si>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</si>
  <si>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</si>
  <si>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</si>
  <si>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</si>
  <si>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</si>
  <si>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</si>
  <si>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</si>
  <si>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</si>
  <si>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</si>
  <si>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</si>
  <si>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</si>
  <si>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</si>
  <si>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</si>
  <si>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</si>
  <si>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</si>
  <si>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</si>
  <si>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</si>
  <si>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</si>
  <si>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</si>
  <si>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</si>
  <si>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</si>
  <si>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</si>
  <si>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</si>
  <si>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</si>
  <si>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</si>
  <si>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</si>
  <si>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</si>
  <si>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</si>
  <si>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</si>
  <si>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</si>
  <si>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</si>
  <si>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</si>
  <si>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</si>
  <si>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</si>
  <si>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</si>
  <si>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</si>
  <si>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</si>
  <si>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</si>
  <si>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</si>
  <si>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</si>
  <si>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</si>
  <si>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</si>
  <si>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</si>
  <si>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</si>
  <si>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</si>
  <si>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</si>
  <si>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</si>
  <si>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</si>
  <si>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</si>
  <si>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</si>
  <si>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</si>
  <si>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</si>
  <si>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</si>
  <si>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</si>
  <si>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</si>
  <si>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</si>
  <si>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</si>
  <si>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</si>
  <si>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</si>
  <si>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</si>
  <si>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</si>
  <si>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</si>
  <si>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</si>
  <si>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</si>
  <si>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</si>
  <si>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</si>
  <si>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</si>
  <si>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</si>
  <si>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</si>
  <si>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</si>
  <si>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</si>
  <si>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</si>
  <si>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</si>
  <si>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</si>
  <si>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</si>
  <si>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</si>
  <si>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</si>
  <si>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</si>
  <si>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</si>
  <si>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</si>
  <si>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</si>
  <si>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</si>
  <si>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</si>
  <si>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</si>
  <si>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</si>
  <si>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</si>
  <si>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</si>
  <si>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</si>
  <si>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</si>
  <si>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</si>
  <si>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</si>
  <si>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</si>
  <si>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</si>
  <si>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</si>
  <si>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</si>
  <si>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</si>
  <si>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</si>
  <si>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</si>
  <si>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</si>
  <si>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</si>
  <si>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</si>
  <si>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</si>
  <si>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</si>
  <si>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</si>
  <si>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</si>
  <si>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</si>
  <si>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</si>
  <si>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</si>
  <si>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</si>
  <si>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</si>
  <si>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</si>
  <si>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</si>
  <si>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</si>
  <si>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</si>
  <si>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</si>
  <si>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</si>
  <si>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</si>
  <si>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</si>
  <si>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</si>
  <si>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</si>
  <si>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</si>
  <si>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</si>
  <si>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</si>
  <si>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</si>
  <si>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</si>
  <si>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</si>
  <si>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</si>
  <si>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</si>
  <si>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</si>
  <si>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</si>
  <si>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</si>
  <si>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</si>
  <si>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</si>
  <si>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</si>
  <si>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</si>
  <si>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</si>
  <si>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</si>
  <si>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</si>
  <si>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</si>
  <si>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</si>
  <si>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</si>
  <si>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</si>
  <si>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</si>
  <si>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</si>
  <si>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</si>
  <si>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</si>
  <si>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</si>
  <si>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</si>
  <si>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</si>
  <si>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</si>
  <si>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</si>
  <si>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</si>
  <si>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</si>
  <si>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</si>
  <si>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</si>
  <si>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</si>
  <si>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</si>
  <si>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</si>
  <si>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</si>
  <si>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</si>
  <si>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</si>
  <si>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</si>
  <si>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</si>
  <si>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</si>
  <si>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</si>
  <si>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</si>
  <si>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</si>
  <si>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</si>
  <si>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</si>
  <si>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</si>
  <si>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</si>
  <si>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</si>
  <si>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</si>
  <si>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</si>
  <si>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</si>
  <si>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</si>
  <si>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</si>
  <si>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</si>
  <si>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</si>
  <si>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</si>
  <si>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</si>
  <si>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</si>
  <si>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</si>
  <si>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</si>
  <si>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</si>
  <si>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</si>
  <si>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</si>
  <si>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</si>
  <si>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</si>
  <si>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</si>
  <si>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</si>
  <si>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</si>
  <si>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</si>
  <si>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</si>
  <si>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</si>
  <si>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</si>
  <si>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</si>
  <si>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</si>
  <si>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</si>
  <si>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</si>
  <si>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</si>
  <si>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</si>
  <si>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</si>
  <si>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</si>
  <si>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</si>
  <si>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</si>
  <si>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</si>
  <si>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</si>
  <si>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</si>
  <si>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</si>
  <si>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</si>
  <si>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</si>
  <si>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</si>
  <si>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</si>
  <si>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</si>
  <si>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</si>
  <si>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</si>
  <si>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</si>
  <si>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</si>
  <si>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</si>
  <si>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</si>
  <si>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</si>
  <si>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</si>
  <si>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</si>
  <si>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</si>
  <si>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</si>
  <si>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</si>
  <si>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</si>
  <si>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</si>
  <si>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</si>
  <si>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</si>
  <si>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</si>
  <si>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</si>
  <si>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</si>
  <si>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</si>
  <si>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</si>
  <si>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</si>
  <si>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</si>
  <si>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</si>
  <si>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</si>
  <si>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</si>
  <si>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</si>
  <si>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</si>
  <si>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</si>
  <si>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</si>
  <si>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</si>
  <si>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</si>
  <si>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</si>
  <si>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</si>
  <si>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</si>
  <si>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</si>
  <si>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</si>
  <si>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</si>
  <si>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</si>
  <si>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</si>
  <si>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</si>
  <si>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</si>
  <si>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</si>
  <si>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</si>
  <si>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</si>
  <si>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</si>
  <si>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</si>
  <si>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</si>
  <si>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</si>
  <si>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</si>
  <si>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</si>
  <si>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</si>
  <si>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</si>
  <si>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</si>
  <si>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</si>
  <si>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</si>
  <si>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</si>
  <si>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</si>
  <si>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</si>
  <si>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</si>
  <si>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</si>
  <si>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</si>
  <si>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</si>
  <si>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</si>
  <si>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</si>
  <si>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</si>
  <si>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</si>
  <si>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</si>
  <si>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</si>
  <si>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</si>
  <si>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</si>
  <si>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</si>
  <si>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</si>
  <si>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</si>
  <si>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</si>
  <si>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</si>
  <si>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</si>
  <si>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</si>
  <si>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</si>
  <si>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</si>
  <si>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</si>
  <si>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</si>
  <si>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</si>
  <si>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</si>
  <si>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</si>
  <si>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</si>
  <si>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</si>
  <si>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</si>
  <si>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</si>
  <si>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</si>
  <si>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</si>
  <si>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</si>
  <si>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</si>
  <si>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</si>
  <si>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</si>
  <si>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</si>
  <si>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</si>
  <si>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</si>
  <si>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</si>
  <si>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</si>
  <si>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</si>
  <si>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</si>
  <si>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</si>
  <si>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</si>
  <si>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</si>
  <si>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</si>
  <si>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</si>
  <si>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</si>
  <si>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</si>
  <si>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</si>
  <si>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</si>
  <si>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</si>
  <si>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</si>
  <si>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</si>
  <si>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</si>
  <si>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</si>
  <si>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</si>
  <si>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</si>
  <si>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</si>
  <si>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</si>
  <si>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</si>
  <si>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</si>
  <si>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</si>
  <si>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</si>
  <si>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</si>
  <si>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</si>
  <si>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</si>
  <si>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</si>
  <si>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</si>
  <si>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</si>
  <si>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</si>
  <si>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</si>
  <si>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</si>
  <si>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</si>
  <si>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</si>
  <si>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</si>
  <si>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</si>
  <si>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</si>
  <si>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</si>
  <si>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</si>
  <si>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</si>
  <si>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</si>
  <si>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</si>
  <si>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</si>
  <si>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</si>
  <si>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</si>
  <si>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</si>
  <si>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</si>
  <si>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</si>
  <si>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</si>
  <si>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</si>
  <si>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</si>
  <si>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</si>
  <si>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</si>
  <si>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</si>
  <si>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</si>
  <si>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</si>
  <si>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</si>
  <si>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</si>
  <si>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</si>
  <si>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</si>
  <si>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</si>
  <si>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</si>
  <si>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</si>
  <si>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</si>
  <si>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</si>
  <si>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</si>
  <si>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</si>
  <si>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</si>
  <si>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</si>
  <si>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</si>
  <si>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</si>
  <si>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</si>
  <si>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</si>
  <si>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</si>
  <si>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</si>
  <si>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</si>
  <si>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</si>
  <si>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</si>
  <si>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</si>
  <si>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</si>
  <si>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</si>
  <si>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</si>
  <si>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</si>
  <si>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</si>
  <si>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</si>
  <si>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</si>
  <si>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</si>
  <si>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</si>
  <si>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</si>
  <si>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</si>
  <si>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</si>
  <si>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</si>
  <si>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</si>
  <si>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</si>
  <si>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</si>
  <si>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</si>
  <si>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</si>
  <si>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</si>
  <si>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</si>
  <si>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</si>
  <si>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</si>
  <si>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</si>
  <si>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</si>
  <si>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</si>
  <si>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</si>
  <si>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</si>
  <si>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</si>
  <si>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</si>
  <si>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</si>
  <si>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</si>
  <si>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</si>
  <si>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</si>
  <si>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</si>
  <si>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</si>
  <si>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</si>
  <si>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</si>
  <si>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</si>
  <si>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</si>
  <si>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</si>
  <si>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</si>
  <si>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</si>
  <si>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</si>
  <si>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</si>
  <si>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</si>
  <si>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</si>
  <si>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</si>
  <si>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</si>
  <si>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</si>
  <si>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</si>
  <si>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</si>
  <si>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</si>
  <si>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</si>
  <si>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</si>
  <si>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</si>
  <si>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</si>
  <si>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</si>
  <si>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</si>
  <si>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</si>
  <si>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</si>
  <si>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</si>
  <si>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</si>
  <si>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</si>
  <si>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</si>
  <si>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</si>
  <si>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</si>
  <si>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</si>
  <si>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</si>
  <si>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</si>
  <si>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</si>
  <si>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</si>
  <si>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</si>
  <si>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</si>
  <si>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</si>
  <si>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</si>
  <si>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</si>
  <si>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</si>
  <si>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</si>
  <si>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</si>
  <si>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</si>
  <si>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</si>
  <si>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</si>
  <si>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</si>
  <si>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</si>
  <si>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</si>
  <si>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</si>
  <si>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</si>
  <si>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</si>
  <si>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</si>
  <si>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</si>
  <si>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</si>
  <si>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</si>
  <si>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</si>
  <si>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</si>
  <si>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</si>
  <si>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</si>
  <si>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</si>
  <si>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</si>
  <si>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</si>
  <si>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</si>
  <si>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</si>
  <si>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</si>
  <si>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</si>
  <si>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</si>
  <si>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</si>
  <si>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</si>
  <si>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</si>
  <si>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</si>
  <si>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</si>
  <si>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</si>
  <si>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</si>
  <si>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</si>
  <si>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</si>
  <si>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</si>
  <si>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</si>
  <si>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</si>
  <si>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</si>
  <si>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</si>
  <si>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</si>
  <si>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</si>
  <si>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</si>
  <si>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</si>
  <si>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</si>
  <si>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</si>
  <si>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</si>
  <si>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</si>
  <si>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</si>
  <si>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</si>
  <si>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</si>
  <si>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</si>
  <si>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</si>
  <si>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</si>
  <si>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</si>
  <si>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</si>
  <si>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</si>
  <si>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</si>
  <si>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</si>
  <si>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</si>
  <si>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</si>
  <si>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</si>
  <si>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</si>
  <si>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</si>
  <si>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</si>
  <si>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</si>
  <si>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</si>
  <si>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</si>
  <si>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</si>
  <si>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</si>
  <si>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</si>
  <si>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</si>
  <si>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</si>
  <si>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</si>
  <si>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</si>
  <si>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</si>
  <si>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</si>
  <si>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</si>
  <si>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</si>
  <si>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</si>
  <si>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</si>
  <si>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</si>
  <si>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</si>
  <si>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</si>
  <si>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</si>
  <si>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</si>
  <si>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</si>
  <si>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</si>
  <si>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</si>
  <si>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</si>
  <si>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</si>
  <si>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</si>
  <si>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</si>
  <si>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</si>
  <si>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</si>
  <si>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</si>
  <si>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</si>
  <si>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</si>
  <si>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</si>
  <si>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</si>
  <si>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</si>
  <si>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</si>
  <si>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</si>
  <si>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</si>
  <si>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</si>
  <si>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</si>
  <si>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</si>
  <si>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</si>
  <si>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</si>
  <si>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</si>
  <si>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</si>
  <si>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</si>
  <si>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</si>
  <si>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</si>
  <si>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</si>
  <si>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</si>
  <si>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</si>
  <si>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</si>
  <si>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</si>
  <si>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</si>
  <si>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</si>
  <si>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</si>
  <si>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</si>
  <si>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</si>
  <si>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</si>
  <si>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</si>
  <si>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</si>
  <si>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</si>
  <si>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</si>
  <si>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</si>
  <si>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</si>
  <si>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</si>
  <si>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</si>
  <si>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</si>
  <si>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</si>
  <si>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</si>
  <si>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</si>
  <si>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</si>
  <si>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</si>
  <si>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</si>
  <si>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</si>
  <si>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</si>
  <si>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</si>
  <si>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</si>
  <si>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</si>
  <si>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</si>
  <si>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</si>
  <si>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</si>
  <si>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</si>
  <si>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</si>
  <si>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</si>
  <si>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</si>
  <si>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</si>
  <si>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</si>
  <si>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</si>
  <si>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</si>
  <si>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</si>
  <si>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</si>
  <si>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</si>
  <si>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</si>
  <si>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</si>
  <si>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</si>
  <si>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</si>
  <si>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</si>
  <si>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</si>
  <si>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</si>
  <si>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</si>
  <si>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</si>
  <si>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</si>
  <si>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</si>
  <si>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</si>
  <si>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</si>
  <si>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</si>
  <si>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</si>
  <si>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</si>
  <si>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</si>
  <si>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</si>
  <si>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</si>
  <si>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</si>
  <si>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</si>
  <si>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</si>
  <si>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</si>
  <si>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</si>
  <si>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</si>
  <si>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</si>
  <si>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</si>
  <si>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</si>
  <si>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</si>
  <si>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</si>
  <si>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</si>
  <si>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</si>
  <si>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</si>
  <si>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</si>
  <si>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</si>
  <si>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</si>
  <si>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</si>
  <si>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</si>
  <si>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</si>
  <si>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</si>
  <si>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</si>
  <si>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</si>
  <si>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</si>
  <si>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</si>
  <si>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</si>
  <si>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</si>
  <si>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</si>
  <si>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</si>
  <si>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</si>
  <si>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</si>
  <si>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</si>
  <si>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</si>
  <si>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</si>
  <si>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</si>
  <si>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</si>
  <si>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</si>
  <si>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</si>
  <si>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</si>
  <si>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</si>
  <si>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</si>
  <si>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</si>
  <si>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</si>
  <si>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</si>
  <si>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</si>
  <si>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</si>
  <si>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</si>
  <si>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</si>
  <si>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</si>
  <si>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</si>
  <si>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</si>
  <si>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</si>
  <si>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</si>
  <si>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</si>
  <si>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</si>
  <si>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</si>
  <si>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</si>
  <si>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</si>
  <si>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</si>
  <si>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</si>
  <si>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</si>
  <si>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</si>
  <si>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</si>
  <si>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</si>
  <si>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</si>
  <si>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</si>
  <si>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</si>
  <si>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</si>
  <si>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</si>
  <si>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</si>
  <si>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</si>
  <si>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</si>
  <si>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</si>
  <si>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</si>
  <si>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</si>
  <si>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</si>
  <si>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</si>
  <si>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</si>
  <si>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</si>
  <si>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</si>
  <si>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</si>
  <si>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</si>
  <si>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</si>
  <si>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</si>
  <si>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</si>
  <si>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</si>
  <si>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</si>
  <si>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</si>
  <si>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</si>
  <si>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</si>
  <si>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</si>
  <si>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</si>
  <si>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</si>
  <si>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</si>
  <si>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</si>
  <si>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</si>
  <si>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</si>
  <si>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</si>
  <si>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</si>
  <si>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</si>
  <si>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</si>
  <si>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</si>
  <si>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</si>
  <si>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</si>
  <si>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</si>
  <si>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</si>
  <si>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</si>
  <si>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</si>
  <si>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</si>
  <si>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</si>
  <si>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</si>
  <si>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</si>
  <si>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</si>
  <si>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</si>
  <si>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</si>
  <si>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</si>
  <si>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</si>
  <si>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</si>
  <si>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</si>
  <si>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</si>
  <si>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</si>
  <si>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</si>
  <si>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</si>
  <si>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</si>
  <si>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</si>
  <si>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</si>
  <si>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</si>
  <si>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</si>
  <si>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</si>
  <si>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</si>
  <si>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</si>
  <si>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</si>
  <si>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</si>
  <si>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</si>
  <si>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</si>
  <si>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</si>
  <si>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</si>
  <si>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</si>
  <si>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</si>
  <si>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</si>
  <si>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</si>
  <si>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</si>
  <si>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</si>
  <si>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</si>
  <si>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</si>
  <si>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</si>
  <si>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</si>
  <si>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</si>
  <si>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</si>
  <si>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</si>
  <si>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</si>
  <si>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</si>
  <si>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</si>
  <si>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</si>
  <si>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</si>
  <si>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</si>
  <si>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</si>
  <si>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</si>
  <si>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</si>
  <si>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</si>
  <si>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</si>
  <si>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</si>
  <si>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</si>
  <si>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</si>
  <si>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</si>
  <si>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</si>
  <si>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</si>
  <si>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</si>
  <si>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</si>
  <si>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</si>
  <si>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</si>
  <si>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</si>
  <si>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</si>
  <si>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</si>
  <si>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</si>
  <si>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</si>
  <si>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</si>
  <si>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</si>
  <si>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</si>
  <si>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</si>
  <si>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</si>
  <si>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</si>
  <si>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</si>
  <si>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</si>
  <si>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</si>
  <si>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</si>
  <si>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</si>
  <si>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</si>
  <si>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</si>
  <si>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</si>
  <si>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</si>
  <si>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</si>
  <si>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</si>
  <si>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</si>
  <si>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</si>
  <si>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</si>
  <si>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</si>
  <si>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</si>
  <si>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</si>
  <si>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</si>
  <si>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</si>
  <si>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</si>
  <si>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</si>
  <si>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</si>
  <si>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</si>
  <si>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</si>
  <si>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</si>
  <si>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</si>
  <si>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</si>
  <si>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</si>
  <si>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</si>
  <si>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</si>
  <si>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</si>
  <si>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</si>
  <si>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</si>
  <si>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</si>
  <si>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</si>
  <si>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</si>
  <si>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</si>
  <si>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</si>
  <si>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</si>
  <si>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</si>
  <si>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</si>
  <si>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</si>
  <si>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</si>
  <si>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</si>
  <si>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</si>
  <si>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</si>
  <si>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</si>
  <si>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</si>
  <si>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</si>
  <si>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</si>
  <si>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</si>
  <si>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</si>
  <si>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</si>
  <si>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</si>
  <si>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</si>
  <si>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</si>
  <si>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</si>
  <si>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</si>
  <si>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</si>
  <si>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</si>
  <si>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</si>
  <si>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</si>
  <si>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</si>
  <si>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</si>
  <si>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</si>
  <si>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</si>
  <si>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</si>
  <si>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</si>
  <si>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</si>
  <si>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</si>
  <si>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</si>
  <si>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</si>
  <si>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</si>
  <si>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</si>
  <si>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</si>
  <si>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</si>
  <si>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</si>
  <si>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</si>
  <si>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</si>
  <si>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</si>
  <si>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</si>
  <si>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</si>
  <si>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</si>
  <si>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</si>
  <si>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</si>
  <si>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</si>
  <si>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</si>
  <si>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</si>
  <si>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</si>
  <si>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</si>
  <si>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</si>
  <si>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</si>
  <si>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</si>
  <si>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</si>
  <si>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</si>
  <si>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</si>
  <si>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</si>
  <si>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</si>
  <si>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</si>
  <si>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</si>
  <si>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</si>
  <si>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</si>
  <si>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</si>
  <si>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</si>
  <si>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</si>
  <si>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</si>
  <si>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</si>
  <si>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</si>
  <si>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</si>
  <si>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</si>
  <si>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</si>
  <si>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</si>
  <si>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</si>
  <si>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</si>
  <si>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</si>
  <si>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</si>
  <si>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</si>
  <si>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</si>
  <si>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</si>
  <si>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</si>
  <si>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</si>
  <si>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</si>
  <si>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</si>
  <si>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</si>
  <si>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</si>
  <si>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</si>
  <si>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</si>
  <si>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</si>
  <si>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</si>
  <si>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</si>
  <si>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</si>
  <si>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</si>
  <si>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</si>
  <si>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</si>
  <si>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</si>
  <si>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</si>
  <si>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</si>
  <si>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</si>
  <si>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</si>
  <si>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</si>
  <si>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</si>
  <si>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</si>
  <si>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</si>
  <si>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</si>
  <si>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</si>
  <si>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</si>
  <si>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</si>
  <si>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</si>
  <si>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</si>
  <si>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</si>
  <si>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</si>
  <si>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</si>
  <si>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</si>
  <si>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</si>
  <si>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</si>
  <si>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</si>
  <si>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</si>
  <si>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</si>
  <si>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</si>
  <si>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</si>
  <si>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</si>
  <si>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</si>
  <si>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</si>
  <si>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</si>
  <si>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</si>
  <si>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</si>
  <si>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</si>
  <si>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</si>
  <si>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</si>
  <si>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</si>
  <si>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</si>
  <si>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</si>
  <si>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</si>
  <si>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</si>
  <si>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</si>
  <si>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</si>
  <si>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</si>
  <si>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</si>
  <si>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</si>
  <si>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</si>
  <si>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</si>
  <si>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</si>
  <si>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</si>
  <si>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</si>
  <si>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</si>
  <si>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</si>
  <si>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</si>
  <si>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</si>
  <si>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</si>
  <si>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</si>
  <si>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</si>
  <si>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</si>
  <si>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</si>
  <si>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</si>
  <si>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</si>
  <si>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</si>
  <si>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</si>
  <si>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</si>
  <si>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</si>
  <si>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</si>
  <si>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</si>
  <si>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</si>
  <si>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</si>
  <si>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</si>
  <si>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</si>
  <si>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</si>
  <si>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</si>
  <si>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</si>
  <si>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</si>
  <si>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</si>
  <si>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</si>
  <si>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</si>
  <si>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</si>
  <si>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</si>
  <si>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</si>
  <si>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</si>
  <si>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</si>
  <si>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</si>
  <si>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</si>
  <si>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</si>
  <si>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</si>
  <si>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</si>
  <si>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</si>
  <si>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</si>
  <si>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</si>
  <si>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</si>
  <si>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</si>
  <si>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</si>
  <si>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</si>
  <si>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</si>
  <si>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</si>
  <si>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</si>
  <si>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</si>
  <si>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</si>
  <si>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</si>
  <si>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</si>
  <si>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</si>
  <si>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</si>
  <si>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</si>
  <si>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</si>
  <si>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</si>
  <si>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</si>
  <si>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</si>
  <si>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</si>
  <si>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</si>
  <si>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</si>
  <si>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</si>
  <si>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</si>
  <si>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</si>
  <si>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</si>
  <si>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</si>
  <si>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</si>
  <si>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</si>
  <si>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</si>
  <si>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</si>
  <si>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</si>
  <si>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</si>
  <si>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</si>
  <si>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</si>
  <si>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</si>
  <si>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</si>
  <si>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</si>
  <si>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</si>
  <si>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</si>
  <si>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</si>
  <si>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</si>
  <si>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</si>
  <si>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</si>
  <si>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</si>
  <si>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</si>
  <si>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</si>
  <si>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</si>
  <si>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</si>
  <si>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</si>
  <si>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</si>
  <si>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</si>
  <si>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</si>
  <si>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</si>
  <si>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</si>
  <si>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</si>
  <si>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</si>
  <si>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</si>
  <si>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</si>
  <si>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</si>
  <si>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</si>
  <si>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</si>
  <si>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</si>
  <si>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</si>
  <si>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</si>
  <si>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</si>
  <si>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</si>
  <si>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</si>
  <si>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</si>
  <si>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</si>
  <si>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</si>
  <si>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</si>
  <si>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</si>
  <si>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</si>
  <si>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</si>
  <si>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</si>
  <si>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</si>
  <si>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</si>
  <si>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</si>
  <si>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</si>
  <si>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</si>
  <si>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</si>
  <si>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</si>
  <si>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</si>
  <si>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</si>
  <si>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</si>
  <si>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</si>
  <si>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</si>
  <si>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</si>
  <si>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</si>
  <si>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</si>
  <si>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</si>
  <si>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</si>
  <si>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</si>
  <si>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</si>
  <si>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</si>
  <si>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</si>
  <si>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</si>
  <si>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</si>
  <si>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</si>
  <si>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</si>
  <si>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</si>
  <si>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</si>
  <si>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</si>
  <si>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</si>
  <si>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</si>
  <si>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</si>
  <si>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</si>
  <si>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</si>
  <si>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</si>
  <si>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</si>
  <si>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</si>
  <si>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</si>
  <si>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</si>
  <si>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</si>
  <si>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</si>
  <si>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</si>
  <si>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</si>
  <si>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</si>
  <si>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</si>
  <si>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</si>
  <si>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</si>
  <si>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</si>
  <si>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</si>
  <si>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</si>
  <si>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</si>
  <si>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</si>
  <si>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</si>
  <si>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</si>
  <si>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</si>
  <si>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</si>
  <si>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</si>
  <si>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</si>
  <si>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</si>
  <si>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</si>
  <si>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</si>
  <si>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</si>
  <si>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</si>
  <si>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</si>
  <si>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</si>
  <si>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</si>
  <si>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</si>
  <si>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</si>
  <si>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</si>
  <si>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</si>
  <si>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</si>
  <si>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</si>
  <si>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</si>
  <si>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</si>
  <si>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</si>
  <si>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</si>
  <si>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</si>
  <si>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</si>
  <si>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</si>
  <si>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</si>
  <si>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</si>
  <si>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</si>
  <si>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</si>
  <si>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</si>
  <si>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</si>
  <si>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</si>
  <si>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</si>
  <si>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</si>
  <si>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</si>
  <si>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</si>
  <si>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</si>
  <si>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</si>
  <si>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</si>
  <si>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</si>
  <si>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</si>
  <si>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</si>
  <si>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</si>
  <si>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</si>
  <si>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</si>
  <si>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</si>
  <si>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</si>
  <si>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</si>
  <si>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</si>
  <si>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</si>
  <si>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</si>
  <si>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</si>
  <si>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</si>
  <si>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</si>
  <si>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</si>
  <si>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</si>
  <si>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</si>
  <si>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</si>
  <si>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</si>
  <si>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</si>
  <si>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</si>
  <si>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</si>
  <si>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</si>
  <si>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</si>
  <si>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</si>
  <si>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</si>
  <si>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</si>
  <si>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</si>
  <si>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</si>
  <si>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</si>
  <si>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</si>
  <si>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</si>
  <si>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</si>
  <si>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</si>
  <si>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</si>
  <si>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</si>
  <si>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</si>
  <si>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</si>
  <si>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</si>
  <si>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</si>
  <si>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</si>
  <si>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</si>
  <si>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</si>
  <si>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</si>
  <si>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</si>
  <si>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</si>
  <si>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</si>
  <si>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</si>
  <si>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</si>
  <si>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</si>
  <si>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</si>
  <si>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</si>
  <si>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</si>
  <si>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</si>
  <si>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</si>
  <si>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</si>
  <si>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</si>
  <si>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</si>
  <si>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</si>
  <si>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</si>
  <si>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</si>
  <si>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</si>
  <si>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</si>
  <si>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</si>
  <si>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</si>
  <si>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</si>
  <si>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</si>
  <si>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</si>
  <si>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</si>
  <si>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</si>
  <si>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</si>
  <si>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</si>
  <si>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</si>
  <si>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</si>
  <si>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</si>
  <si>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</si>
  <si>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</si>
  <si>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</si>
  <si>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</si>
  <si>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</si>
  <si>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</si>
  <si>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</si>
  <si>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</si>
  <si>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</si>
  <si>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</si>
  <si>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</si>
  <si>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</si>
  <si>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</si>
  <si>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</si>
  <si>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</si>
  <si>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</si>
  <si>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</si>
  <si>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</si>
  <si>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</si>
  <si>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</si>
  <si>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</si>
  <si>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</si>
  <si>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</si>
  <si>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</si>
  <si>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</si>
  <si>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</si>
  <si>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</si>
  <si>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</si>
  <si>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</si>
  <si>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</si>
  <si>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</si>
  <si>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</si>
  <si>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</si>
  <si>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</si>
  <si>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</si>
  <si>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</si>
  <si>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</si>
  <si>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</si>
  <si>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</si>
  <si>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</si>
  <si>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</si>
  <si>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</si>
  <si>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</si>
  <si>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</si>
  <si>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</si>
  <si>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</si>
  <si>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</si>
  <si>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</si>
  <si>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</si>
  <si>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</si>
  <si>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</si>
  <si>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</si>
  <si>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</si>
  <si>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</si>
  <si>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</si>
  <si>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</si>
  <si>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</si>
  <si>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</si>
  <si>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</si>
  <si>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</si>
  <si>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</si>
  <si>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</si>
  <si>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</si>
  <si>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</si>
  <si>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</si>
  <si>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</si>
  <si>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</si>
  <si>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</si>
  <si>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</si>
  <si>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</si>
  <si>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</si>
  <si>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</si>
  <si>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</si>
  <si>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</si>
  <si>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</si>
  <si>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</si>
  <si>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</si>
  <si>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</si>
  <si>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</si>
  <si>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</si>
  <si>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</si>
  <si>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</si>
  <si>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</si>
  <si>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</si>
  <si>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</si>
  <si>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</si>
  <si>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</si>
  <si>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</si>
  <si>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</si>
  <si>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</si>
  <si>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</si>
  <si>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</si>
  <si>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</si>
  <si>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</si>
  <si>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</si>
  <si>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</si>
  <si>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</si>
  <si>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</si>
  <si>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</si>
  <si>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</si>
  <si>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</si>
  <si>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</si>
  <si>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</si>
  <si>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</si>
  <si>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</si>
  <si>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</si>
  <si>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</si>
  <si>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</si>
  <si>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</si>
  <si>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</si>
  <si>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</si>
  <si>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</si>
  <si>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</si>
  <si>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</si>
  <si>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</si>
  <si>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</si>
  <si>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</si>
  <si>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</si>
  <si>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</si>
  <si>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</si>
  <si>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</si>
  <si>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</si>
  <si>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</si>
  <si>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</si>
  <si>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</si>
  <si>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</si>
  <si>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</si>
  <si>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</si>
  <si>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</si>
  <si>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</si>
  <si>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</si>
  <si>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</si>
  <si>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</si>
  <si>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</si>
  <si>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</si>
  <si>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</si>
  <si>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</si>
  <si>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</si>
  <si>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</si>
  <si>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</si>
  <si>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</si>
  <si>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</si>
  <si>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</si>
  <si>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</si>
  <si>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</si>
  <si>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</si>
  <si>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</si>
  <si>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</si>
  <si>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</si>
  <si>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</si>
  <si>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</si>
  <si>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</si>
  <si>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</si>
  <si>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</si>
  <si>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</si>
  <si>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</si>
  <si>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</si>
  <si>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</si>
  <si>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</si>
  <si>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</si>
  <si>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</si>
  <si>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</si>
  <si>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</si>
  <si>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</si>
  <si>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</si>
  <si>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</si>
  <si>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</si>
  <si>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</si>
  <si>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</si>
  <si>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</si>
  <si>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</si>
  <si>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</si>
  <si>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</si>
  <si>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</si>
  <si>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</si>
  <si>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</si>
  <si>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</si>
  <si>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</si>
  <si>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</si>
  <si>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</si>
  <si>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</si>
  <si>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</si>
  <si>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</si>
  <si>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</si>
  <si>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</si>
  <si>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</si>
  <si>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</si>
  <si>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</si>
  <si>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</si>
  <si>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</si>
  <si>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</si>
  <si>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</si>
  <si>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</si>
  <si>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</si>
  <si>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</si>
  <si>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</si>
  <si>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</si>
  <si>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</si>
  <si>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</si>
  <si>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</si>
  <si>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</si>
  <si>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</si>
  <si>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</si>
  <si>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</si>
  <si>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</si>
  <si>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</si>
  <si>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</si>
  <si>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</si>
  <si>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</si>
  <si>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</si>
  <si>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</si>
  <si>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</si>
  <si>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</si>
  <si>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</si>
  <si>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</si>
  <si>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</si>
  <si>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</si>
  <si>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</si>
  <si>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</si>
  <si>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</si>
  <si>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</si>
  <si>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</si>
  <si>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</si>
  <si>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</si>
  <si>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</si>
  <si>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</si>
  <si>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</si>
  <si>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</si>
  <si>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</si>
  <si>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</si>
  <si>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</si>
  <si>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</si>
  <si>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</si>
  <si>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</si>
  <si>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</si>
  <si>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</si>
  <si>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</si>
  <si>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</si>
  <si>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</si>
  <si>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</si>
  <si>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</si>
  <si>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</si>
  <si>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</si>
  <si>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</si>
  <si>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</si>
  <si>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</si>
  <si>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</si>
  <si>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</si>
  <si>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</si>
  <si>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</si>
  <si>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</si>
  <si>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</si>
  <si>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</si>
  <si>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</si>
  <si>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</si>
  <si>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</si>
  <si>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</si>
  <si>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</si>
  <si>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</si>
  <si>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</si>
  <si>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</si>
  <si>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</si>
  <si>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</si>
  <si>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</si>
  <si>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</si>
  <si>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</si>
  <si>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</si>
  <si>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</si>
  <si>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</si>
  <si>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</si>
  <si>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</si>
  <si>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</si>
  <si>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</si>
  <si>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</si>
  <si>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</si>
  <si>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</si>
  <si>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</si>
  <si>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</si>
  <si>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</si>
  <si>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</si>
  <si>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</si>
  <si>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</si>
  <si>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</si>
  <si>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</si>
  <si>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</si>
  <si>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</si>
  <si>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</si>
  <si>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</si>
  <si>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</si>
  <si>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</si>
  <si>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</si>
  <si>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</si>
  <si>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</si>
  <si>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</si>
  <si>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</si>
  <si>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</si>
  <si>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</si>
  <si>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</si>
  <si>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</si>
  <si>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</si>
  <si>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</si>
  <si>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</si>
  <si>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</si>
  <si>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</si>
  <si>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</si>
  <si>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</si>
  <si>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</si>
  <si>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</si>
  <si>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</si>
  <si>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</si>
  <si>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</si>
  <si>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</si>
  <si>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</si>
  <si>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</si>
  <si>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</si>
  <si>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</si>
  <si>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</si>
  <si>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</si>
  <si>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</si>
  <si>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</si>
  <si>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</si>
  <si>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</si>
  <si>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</si>
  <si>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</si>
  <si>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</si>
  <si>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</si>
  <si>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</si>
  <si>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</si>
  <si>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</si>
  <si>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</si>
  <si>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</si>
  <si>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</si>
  <si>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</si>
  <si>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</si>
  <si>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</si>
  <si>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</si>
  <si>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</si>
  <si>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</si>
  <si>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</si>
  <si>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</si>
  <si>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</si>
  <si>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</si>
  <si>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</si>
  <si>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</si>
  <si>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</si>
  <si>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</si>
  <si>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</si>
  <si>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</si>
  <si>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</si>
  <si>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</si>
  <si>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</si>
  <si>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</si>
  <si>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</si>
  <si>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</si>
  <si>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</si>
  <si>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</si>
  <si>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</si>
  <si>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</si>
  <si>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</si>
  <si>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</si>
  <si>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</si>
  <si>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</si>
  <si>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</si>
  <si>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</si>
  <si>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</si>
  <si>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</si>
  <si>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</si>
  <si>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</si>
  <si>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</si>
  <si>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</si>
  <si>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</si>
  <si>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</si>
  <si>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</si>
  <si>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2021-15-15001272020</t>
  </si>
  <si>
    <t>15/26/2008/021</t>
  </si>
  <si>
    <t>Brindar atención integral a niños y niñas entre seis (6) meses y hasta cinco años  (5) once meses (11) de edad con vulnerabilidad económica y social,  prioritariamente a quienes por razones de trabajo de sus padres o adultos responsbles de su cuidado permanecen solos temporalmente y a los hijos de familia en situación de desplazamiento.</t>
  </si>
  <si>
    <t>15/26/2009/013</t>
  </si>
  <si>
    <t>Brindar atención integral  a niños y niñas entre seis (6) meses  y hasta menores de los cinco años (5) de edad, con vulnerabilidad económica y social, prioritaria a quienes por razones de trabajo de sus padres o adultos responsables de su cuidado permanecen solos temporalmente y a los hijos de familias en situaciones de desplazamiento.</t>
  </si>
  <si>
    <t>15/26/2010/156</t>
  </si>
  <si>
    <t>Brindar atención integral a niños y niñas entre seis (6) meses y hasta menores de de los cinco años  (5) de edad, con vulnerabilidad económica y social, prioritariamente a quienes por razones de trabajo de sus padres o adultos responsables de su cuidado permanecen solos temporalmente y a los hijos de familia en situacion de desplazamiento.</t>
  </si>
  <si>
    <t>15/26/2011/179</t>
  </si>
  <si>
    <t>Brindar atención integral a niños y niñas entre los seis (6) meses y menores de los cinco (5) años de edad, con vulnerabilidad económica y social, prioritariamente a quienes por razones de trabajo de sus padres o adultos responsables de su cuidado permanecen solos temporalmente y a los hijos de familia en situción de desplazamiento.</t>
  </si>
  <si>
    <t xml:space="preserve"> Club los Canguros de Santa Rosa</t>
  </si>
  <si>
    <t>Club los Canguros de Santa Rosa</t>
  </si>
  <si>
    <t>15/26/2012/375</t>
  </si>
  <si>
    <t>11 de 2015</t>
  </si>
  <si>
    <t>Atender a la primera infancia en el marco de la estrategia "de cero a siempre" , de conformidad con la directrices, lineamientos  y parámetros establececidos por el ICBF, así como reguar las relaciones entre las partes derivadas de aportes del ICBF a el contratista, para que se asuma con su personal bajo su exclusiva responsabilidad dicha atención.</t>
  </si>
  <si>
    <t>Atender a la primera infancia en el marco de la estrategia “De cero a siempre”, de conformidad con la directrices por el ICBF a LA ENTIDAD ADMINISTRADORA  DE SERVICIO, para que este asuma con su personal y bajo su exclusiva responsabilidad dicha atención.</t>
  </si>
  <si>
    <t>57 de 2016</t>
  </si>
  <si>
    <t>“Prestar el servicio de atención, educación iniciación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</si>
  <si>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429 de 2016</t>
  </si>
  <si>
    <t>“Prestar el servicio de atención, educación inicial y cuidado a niños y niñas menores de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</si>
  <si>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316 de 2018</t>
  </si>
  <si>
    <t>104 de 2019</t>
  </si>
  <si>
    <t>"PRESTAR EL SERVICIO HOGARES INFANTILES _HI_ DE CONFORMIDAD CON EL MANUAL OPERATIVO DE LA MODALIDAD INSTITUCIONAL Y LAS DIRECTRICES ESTABLECIDAS POR EL ICBF, EN ARMONIA CON LA POLÍTICA DE ESTADO PARA EL DESARROLLO INTEGRAL DE LA PRIMERA INFANCIA DE CERO A SIEMPRE".</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</si>
  <si>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</si>
  <si>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127 de 2020</t>
  </si>
  <si>
    <t xml:space="preserve">"PRESTAR LOS SERVICIOS DE EDUCACIÓN INICIAL EN EL MARCO DE LA ATENCION INTEGRAL EN HOGARES INFANTILES _HI_, DE CONFORMIDAD  CON EL MANUAL OPERATIVO DE LA MODALIDAD INSTITUCIONAL, EL LINEAMIENTO TÉCNICO PARA LA ATENCIÓN A LA PRIMERA INFANCIA Y LAS DIRECTRICES ESTABLECEIDAS POR EL ICBF, EN ARMONIA CON LA POLÍTICA DE ESTADO PARA EL DESARROLLO INTEGRAL DE LA PRIMERA INFANCIA DE CERO A SIEMPRE." </t>
  </si>
  <si>
    <t>FRANCISCO VERA LEÓN</t>
  </si>
  <si>
    <t>FRANCISCO VERA LEON</t>
  </si>
  <si>
    <t>CARRERA 3#9-35</t>
  </si>
  <si>
    <t>3123501231</t>
  </si>
  <si>
    <t>cangurosclub@hotmail.es</t>
  </si>
  <si>
    <t>Calle.2b # 4a-27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</si>
</sst>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5" zoomScale="85" zoomScaleNormal="85" zoomScaleSheetLayoutView="40" zoomScalePageLayoutView="40" workbookViewId="0">
      <selection activeCell="A212" sqref="A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09" t="s">
        <v>2676</v>
      </c>
      <c r="D15" s="35"/>
      <c r="E15" s="35"/>
      <c r="F15" s="5"/>
      <c r="G15" s="32" t="s">
        <v>1168</v>
      </c>
      <c r="H15" s="103" t="s">
        <v>255</v>
      </c>
      <c r="I15" s="32" t="s">
        <v>2624</v>
      </c>
      <c r="J15" s="108" t="s">
        <v>2626</v>
      </c>
      <c r="L15" s="208" t="s">
        <v>8</v>
      </c>
      <c r="M15" s="208"/>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40" t="s">
        <v>11</v>
      </c>
      <c r="J19" s="141" t="s">
        <v>10</v>
      </c>
      <c r="K19" s="141" t="s">
        <v>2609</v>
      </c>
      <c r="L19" s="141" t="s">
        <v>1161</v>
      </c>
      <c r="M19" s="141" t="s">
        <v>1162</v>
      </c>
      <c r="N19" s="142" t="s">
        <v>2610</v>
      </c>
      <c r="O19" s="137"/>
      <c r="Q19" s="51"/>
      <c r="R19" s="51"/>
    </row>
    <row r="20" spans="1:23" ht="30" customHeight="1" x14ac:dyDescent="0.25">
      <c r="A20" s="9"/>
      <c r="B20" s="109">
        <v>826001830</v>
      </c>
      <c r="C20" s="5"/>
      <c r="D20" s="73"/>
      <c r="E20" s="5"/>
      <c r="F20" s="5"/>
      <c r="G20" s="5"/>
      <c r="H20" s="185"/>
      <c r="I20" s="149" t="s">
        <v>255</v>
      </c>
      <c r="J20" s="150" t="s">
        <v>342</v>
      </c>
      <c r="K20" s="151">
        <v>214545720</v>
      </c>
      <c r="L20" s="152">
        <v>44214</v>
      </c>
      <c r="M20" s="152">
        <v>44561</v>
      </c>
      <c r="N20" s="135">
        <f>+(M20-L20)/30</f>
        <v>11.566666666666666</v>
      </c>
      <c r="O20" s="138"/>
      <c r="U20" s="134"/>
      <c r="V20" s="105">
        <f ca="1">NOW()</f>
        <v>44194.714460763891</v>
      </c>
      <c r="W20" s="105">
        <f ca="1">NOW()</f>
        <v>44194.714460763891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9"/>
      <c r="I37" s="130"/>
      <c r="J37" s="130"/>
      <c r="K37" s="130"/>
      <c r="L37" s="130"/>
      <c r="M37" s="130"/>
      <c r="N37" s="130"/>
      <c r="O37" s="131"/>
    </row>
    <row r="38" spans="1:16" ht="21" customHeight="1" x14ac:dyDescent="0.25">
      <c r="A38" s="9"/>
      <c r="B38" s="177" t="str">
        <f>VLOOKUP(B20,EAS!A2:B1439,2,0)</f>
        <v>CLUB LOS CANGUROS DE SANTA ROSA DE VITERBO</v>
      </c>
      <c r="C38" s="177"/>
      <c r="D38" s="177"/>
      <c r="E38" s="177"/>
      <c r="F38" s="177"/>
      <c r="G38" s="5"/>
      <c r="H38" s="132"/>
      <c r="I38" s="189" t="s">
        <v>7</v>
      </c>
      <c r="J38" s="189"/>
      <c r="K38" s="189"/>
      <c r="L38" s="189"/>
      <c r="M38" s="189"/>
      <c r="N38" s="189"/>
      <c r="O38" s="133"/>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2685</v>
      </c>
      <c r="C48" s="112" t="s">
        <v>32</v>
      </c>
      <c r="D48" s="110" t="s">
        <v>2677</v>
      </c>
      <c r="E48" s="145">
        <v>39477</v>
      </c>
      <c r="F48" s="145">
        <v>39813</v>
      </c>
      <c r="G48" s="159">
        <f>IF(AND(E48&lt;&gt;"",F48&lt;&gt;""),((F48-E48)/30),"")</f>
        <v>11.2</v>
      </c>
      <c r="H48" s="114" t="s">
        <v>2678</v>
      </c>
      <c r="I48" s="113" t="s">
        <v>255</v>
      </c>
      <c r="J48" s="113" t="s">
        <v>342</v>
      </c>
      <c r="K48" s="116">
        <v>63038325</v>
      </c>
      <c r="L48" s="115" t="s">
        <v>1148</v>
      </c>
      <c r="M48" s="117">
        <v>1</v>
      </c>
      <c r="N48" s="115" t="s">
        <v>27</v>
      </c>
      <c r="O48" s="115" t="s">
        <v>26</v>
      </c>
      <c r="P48" s="78"/>
    </row>
    <row r="49" spans="1:16" s="6" customFormat="1" ht="24.75" customHeight="1" x14ac:dyDescent="0.25">
      <c r="A49" s="143">
        <v>2</v>
      </c>
      <c r="B49" s="111" t="s">
        <v>2686</v>
      </c>
      <c r="C49" s="112" t="s">
        <v>32</v>
      </c>
      <c r="D49" s="110" t="s">
        <v>2679</v>
      </c>
      <c r="E49" s="145">
        <v>39843</v>
      </c>
      <c r="F49" s="145">
        <v>40178</v>
      </c>
      <c r="G49" s="159">
        <f t="shared" ref="G49:G50" si="2">IF(AND(E49&lt;&gt;"",F49&lt;&gt;""),((F49-E49)/30),"")</f>
        <v>11.166666666666666</v>
      </c>
      <c r="H49" s="114" t="s">
        <v>2680</v>
      </c>
      <c r="I49" s="113" t="s">
        <v>255</v>
      </c>
      <c r="J49" s="113" t="s">
        <v>342</v>
      </c>
      <c r="K49" s="116">
        <v>63385968</v>
      </c>
      <c r="L49" s="115" t="s">
        <v>1148</v>
      </c>
      <c r="M49" s="117">
        <v>1</v>
      </c>
      <c r="N49" s="115" t="s">
        <v>27</v>
      </c>
      <c r="O49" s="115" t="s">
        <v>26</v>
      </c>
      <c r="P49" s="78"/>
    </row>
    <row r="50" spans="1:16" s="6" customFormat="1" ht="24.75" customHeight="1" x14ac:dyDescent="0.25">
      <c r="A50" s="143">
        <v>3</v>
      </c>
      <c r="B50" s="111" t="s">
        <v>2686</v>
      </c>
      <c r="C50" s="112" t="s">
        <v>32</v>
      </c>
      <c r="D50" s="110" t="s">
        <v>2681</v>
      </c>
      <c r="E50" s="145">
        <v>40205</v>
      </c>
      <c r="F50" s="145">
        <v>40543</v>
      </c>
      <c r="G50" s="159">
        <f t="shared" si="2"/>
        <v>11.266666666666667</v>
      </c>
      <c r="H50" s="119" t="s">
        <v>2682</v>
      </c>
      <c r="I50" s="113" t="s">
        <v>255</v>
      </c>
      <c r="J50" s="113" t="s">
        <v>342</v>
      </c>
      <c r="K50" s="116">
        <v>69214002</v>
      </c>
      <c r="L50" s="115" t="s">
        <v>1148</v>
      </c>
      <c r="M50" s="117">
        <v>1</v>
      </c>
      <c r="N50" s="115" t="s">
        <v>27</v>
      </c>
      <c r="O50" s="115" t="s">
        <v>26</v>
      </c>
      <c r="P50" s="78"/>
    </row>
    <row r="51" spans="1:16" s="6" customFormat="1" ht="24.75" customHeight="1" outlineLevel="1" x14ac:dyDescent="0.25">
      <c r="A51" s="143">
        <v>4</v>
      </c>
      <c r="B51" s="111" t="s">
        <v>2686</v>
      </c>
      <c r="C51" s="112" t="s">
        <v>32</v>
      </c>
      <c r="D51" s="110" t="s">
        <v>2683</v>
      </c>
      <c r="E51" s="145">
        <v>40571</v>
      </c>
      <c r="F51" s="145">
        <v>40908</v>
      </c>
      <c r="G51" s="159">
        <f t="shared" ref="G51:G107" si="3">IF(AND(E51&lt;&gt;"",F51&lt;&gt;""),((F51-E51)/30),"")</f>
        <v>11.233333333333333</v>
      </c>
      <c r="H51" s="114" t="s">
        <v>2684</v>
      </c>
      <c r="I51" s="113" t="s">
        <v>255</v>
      </c>
      <c r="J51" s="113" t="s">
        <v>342</v>
      </c>
      <c r="K51" s="116">
        <v>72425378</v>
      </c>
      <c r="L51" s="115" t="s">
        <v>1148</v>
      </c>
      <c r="M51" s="117">
        <v>1</v>
      </c>
      <c r="N51" s="115" t="s">
        <v>27</v>
      </c>
      <c r="O51" s="115" t="s">
        <v>26</v>
      </c>
      <c r="P51" s="78"/>
    </row>
    <row r="52" spans="1:16" s="7" customFormat="1" ht="24.75" customHeight="1" outlineLevel="1" x14ac:dyDescent="0.25">
      <c r="A52" s="144">
        <v>5</v>
      </c>
      <c r="B52" s="111" t="s">
        <v>2686</v>
      </c>
      <c r="C52" s="112" t="s">
        <v>32</v>
      </c>
      <c r="D52" s="110" t="s">
        <v>2687</v>
      </c>
      <c r="E52" s="145">
        <v>41121</v>
      </c>
      <c r="F52" s="145">
        <v>42004</v>
      </c>
      <c r="G52" s="159">
        <f t="shared" si="3"/>
        <v>29.433333333333334</v>
      </c>
      <c r="H52" s="119" t="s">
        <v>2689</v>
      </c>
      <c r="I52" s="113" t="s">
        <v>255</v>
      </c>
      <c r="J52" s="113" t="s">
        <v>342</v>
      </c>
      <c r="K52" s="116">
        <v>249321518</v>
      </c>
      <c r="L52" s="115" t="s">
        <v>1148</v>
      </c>
      <c r="M52" s="117">
        <v>1</v>
      </c>
      <c r="N52" s="115" t="s">
        <v>27</v>
      </c>
      <c r="O52" s="115" t="s">
        <v>26</v>
      </c>
      <c r="P52" s="79"/>
    </row>
    <row r="53" spans="1:16" s="7" customFormat="1" ht="24.75" customHeight="1" outlineLevel="1" x14ac:dyDescent="0.25">
      <c r="A53" s="144">
        <v>6</v>
      </c>
      <c r="B53" s="111" t="s">
        <v>2686</v>
      </c>
      <c r="C53" s="112" t="s">
        <v>32</v>
      </c>
      <c r="D53" s="110" t="s">
        <v>2688</v>
      </c>
      <c r="E53" s="145">
        <v>42033</v>
      </c>
      <c r="F53" s="145">
        <v>42369</v>
      </c>
      <c r="G53" s="159">
        <f t="shared" si="3"/>
        <v>11.2</v>
      </c>
      <c r="H53" s="119" t="s">
        <v>2690</v>
      </c>
      <c r="I53" s="113" t="s">
        <v>255</v>
      </c>
      <c r="J53" s="113" t="s">
        <v>342</v>
      </c>
      <c r="K53" s="116">
        <v>130459080</v>
      </c>
      <c r="L53" s="115" t="s">
        <v>1148</v>
      </c>
      <c r="M53" s="117">
        <v>1</v>
      </c>
      <c r="N53" s="115" t="s">
        <v>27</v>
      </c>
      <c r="O53" s="115" t="s">
        <v>26</v>
      </c>
      <c r="P53" s="79"/>
    </row>
    <row r="54" spans="1:16" s="7" customFormat="1" ht="24.75" customHeight="1" outlineLevel="1" x14ac:dyDescent="0.25">
      <c r="A54" s="144">
        <v>7</v>
      </c>
      <c r="B54" s="111" t="s">
        <v>2686</v>
      </c>
      <c r="C54" s="112" t="s">
        <v>32</v>
      </c>
      <c r="D54" s="110" t="s">
        <v>2691</v>
      </c>
      <c r="E54" s="145">
        <v>42395</v>
      </c>
      <c r="F54" s="145">
        <v>42674</v>
      </c>
      <c r="G54" s="159">
        <f t="shared" si="3"/>
        <v>9.3000000000000007</v>
      </c>
      <c r="H54" s="122" t="s">
        <v>2692</v>
      </c>
      <c r="I54" s="113" t="s">
        <v>255</v>
      </c>
      <c r="J54" s="113" t="s">
        <v>342</v>
      </c>
      <c r="K54" s="118">
        <v>113851536</v>
      </c>
      <c r="L54" s="115" t="s">
        <v>1148</v>
      </c>
      <c r="M54" s="117">
        <v>1</v>
      </c>
      <c r="N54" s="115" t="s">
        <v>27</v>
      </c>
      <c r="O54" s="115" t="s">
        <v>26</v>
      </c>
      <c r="P54" s="79"/>
    </row>
    <row r="55" spans="1:16" s="7" customFormat="1" ht="24.75" customHeight="1" outlineLevel="1" x14ac:dyDescent="0.25">
      <c r="A55" s="144">
        <v>8</v>
      </c>
      <c r="B55" s="111" t="s">
        <v>2686</v>
      </c>
      <c r="C55" s="112" t="s">
        <v>32</v>
      </c>
      <c r="D55" s="110" t="s">
        <v>2693</v>
      </c>
      <c r="E55" s="145">
        <v>42675</v>
      </c>
      <c r="F55" s="145">
        <v>43039</v>
      </c>
      <c r="G55" s="159">
        <f t="shared" si="3"/>
        <v>12.133333333333333</v>
      </c>
      <c r="H55" s="122" t="s">
        <v>2694</v>
      </c>
      <c r="I55" s="113" t="s">
        <v>255</v>
      </c>
      <c r="J55" s="113" t="s">
        <v>342</v>
      </c>
      <c r="K55" s="118">
        <v>159400027</v>
      </c>
      <c r="L55" s="115" t="s">
        <v>1148</v>
      </c>
      <c r="M55" s="117">
        <v>1</v>
      </c>
      <c r="N55" s="115" t="s">
        <v>27</v>
      </c>
      <c r="O55" s="115" t="s">
        <v>26</v>
      </c>
      <c r="P55" s="79"/>
    </row>
    <row r="56" spans="1:16" s="7" customFormat="1" ht="24.75" customHeight="1" outlineLevel="1" x14ac:dyDescent="0.25">
      <c r="A56" s="144">
        <v>9</v>
      </c>
      <c r="B56" s="111" t="s">
        <v>2686</v>
      </c>
      <c r="C56" s="112" t="s">
        <v>32</v>
      </c>
      <c r="D56" s="110" t="s">
        <v>2695</v>
      </c>
      <c r="E56" s="145">
        <v>43403</v>
      </c>
      <c r="F56" s="145">
        <v>43434</v>
      </c>
      <c r="G56" s="159">
        <f t="shared" si="3"/>
        <v>1.0333333333333334</v>
      </c>
      <c r="H56" s="122" t="s">
        <v>2698</v>
      </c>
      <c r="I56" s="113" t="s">
        <v>255</v>
      </c>
      <c r="J56" s="113" t="s">
        <v>342</v>
      </c>
      <c r="K56" s="118">
        <v>20675502</v>
      </c>
      <c r="L56" s="115" t="s">
        <v>1148</v>
      </c>
      <c r="M56" s="117">
        <v>1</v>
      </c>
      <c r="N56" s="115" t="s">
        <v>27</v>
      </c>
      <c r="O56" s="115" t="s">
        <v>26</v>
      </c>
      <c r="P56" s="79"/>
    </row>
    <row r="57" spans="1:16" s="7" customFormat="1" ht="24.75" customHeight="1" outlineLevel="1" x14ac:dyDescent="0.25">
      <c r="A57" s="144">
        <v>10</v>
      </c>
      <c r="B57" s="64" t="s">
        <v>2686</v>
      </c>
      <c r="C57" s="65" t="s">
        <v>32</v>
      </c>
      <c r="D57" s="63" t="s">
        <v>2696</v>
      </c>
      <c r="E57" s="145">
        <v>43486</v>
      </c>
      <c r="F57" s="145">
        <v>43830</v>
      </c>
      <c r="G57" s="159">
        <f t="shared" si="3"/>
        <v>11.466666666666667</v>
      </c>
      <c r="H57" s="64" t="s">
        <v>2697</v>
      </c>
      <c r="I57" s="63" t="s">
        <v>255</v>
      </c>
      <c r="J57" s="121" t="s">
        <v>342</v>
      </c>
      <c r="K57" s="66">
        <v>191112872</v>
      </c>
      <c r="L57" s="65" t="s">
        <v>1148</v>
      </c>
      <c r="M57" s="67">
        <v>1</v>
      </c>
      <c r="N57" s="65" t="s">
        <v>27</v>
      </c>
      <c r="O57" s="65" t="s">
        <v>26</v>
      </c>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2699</v>
      </c>
      <c r="E114" s="145">
        <v>43876</v>
      </c>
      <c r="F114" s="145">
        <v>44196</v>
      </c>
      <c r="G114" s="159">
        <f>IF(AND(E114&lt;&gt;"",F114&lt;&gt;""),((F114-E114)/30),"")</f>
        <v>10.666666666666666</v>
      </c>
      <c r="H114" s="122" t="s">
        <v>2700</v>
      </c>
      <c r="I114" s="121" t="s">
        <v>255</v>
      </c>
      <c r="J114" s="121" t="s">
        <v>342</v>
      </c>
      <c r="K114" s="123">
        <v>213957215</v>
      </c>
      <c r="L114" s="100">
        <f>+IF(AND(K114&gt;0,O114="Ejecución"),(K114/877802)*Tabla28[[#This Row],[% participación]],IF(AND(K114&gt;0,O114&lt;&gt;"Ejecución"),"-",""))</f>
        <v>243.74199990430643</v>
      </c>
      <c r="M114" s="124" t="s">
        <v>1148</v>
      </c>
      <c r="N114" s="172">
        <v>1</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v>
      </c>
      <c r="G179" s="164" t="str">
        <f>IF(F179&gt;0,SUM(E179+F179),"")</f>
        <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01" t="s">
        <v>2628</v>
      </c>
      <c r="L185" s="201"/>
      <c r="M185" s="94">
        <f>+J185*(SUM(K20:K35))</f>
        <v>4290914.4000000004</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235" t="s">
        <v>2636</v>
      </c>
      <c r="C192" s="235"/>
      <c r="E192" s="5" t="s">
        <v>20</v>
      </c>
      <c r="H192" s="26" t="s">
        <v>24</v>
      </c>
      <c r="J192" s="5" t="s">
        <v>2637</v>
      </c>
      <c r="K192" s="5"/>
      <c r="M192" s="5"/>
      <c r="N192" s="5"/>
      <c r="O192" s="8"/>
      <c r="Q192" s="154"/>
      <c r="R192" s="155"/>
      <c r="S192" s="155"/>
      <c r="T192" s="154"/>
    </row>
    <row r="193" spans="1:18" x14ac:dyDescent="0.25">
      <c r="A193" s="9"/>
      <c r="C193" s="125">
        <v>42356</v>
      </c>
      <c r="D193" s="5"/>
      <c r="E193" s="126">
        <v>2356</v>
      </c>
      <c r="F193" s="5"/>
      <c r="G193" s="5"/>
      <c r="H193" s="147" t="s">
        <v>2701</v>
      </c>
      <c r="J193" s="5"/>
      <c r="K193" s="127">
        <v>39477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2703</v>
      </c>
      <c r="J211" s="27" t="s">
        <v>2622</v>
      </c>
      <c r="K211" s="148" t="s">
        <v>2706</v>
      </c>
      <c r="L211" s="21"/>
      <c r="M211" s="21"/>
      <c r="N211" s="21"/>
      <c r="O211" s="8"/>
    </row>
    <row r="212" spans="1:15" x14ac:dyDescent="0.25">
      <c r="A212" s="9"/>
      <c r="B212" s="27" t="s">
        <v>2619</v>
      </c>
      <c r="C212" s="147" t="s">
        <v>2702</v>
      </c>
      <c r="D212" s="21"/>
      <c r="G212" s="27" t="s">
        <v>2621</v>
      </c>
      <c r="H212" s="148" t="s">
        <v>2704</v>
      </c>
      <c r="J212" s="27" t="s">
        <v>2623</v>
      </c>
      <c r="K212" s="147"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infopath/2007/PartnerControls"/>
    <ds:schemaRef ds:uri="http://purl.org/dc/elements/1.1/"/>
    <ds:schemaRef ds:uri="http://purl.org/dc/dcmitype/"/>
    <ds:schemaRef ds:uri="http://schemas.microsoft.com/office/2006/documentManagement/types"/>
    <ds:schemaRef ds:uri="http://schemas.microsoft.com/office/2006/metadata/properties"/>
    <ds:schemaRef ds:uri="a65d333d-5b59-4810-bc94-b80d9325abbc"/>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Asus</cp:lastModifiedBy>
  <cp:lastPrinted>2020-12-29T20:57:03Z</cp:lastPrinted>
  <dcterms:created xsi:type="dcterms:W3CDTF">2020-10-14T21:57:42Z</dcterms:created>
  <dcterms:modified xsi:type="dcterms:W3CDTF">2020-12-29T22:08:49Z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