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 10\Desktop\EMPRESAS 2020\WAT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<sst xmlns="http://schemas.openxmlformats.org/spreadsheetml/2006/main" count="3082" uniqueCount="2693">
  <si>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</si>
  <si>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</si>
  <si>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</si>
  <si>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</si>
  <si>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</si>
  <si>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</si>
  <si>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</si>
  <si>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</si>
  <si>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</si>
  <si>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</si>
  <si>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</si>
  <si>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</si>
  <si>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</si>
  <si>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</si>
  <si>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</si>
  <si>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</si>
  <si>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</si>
  <si>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</si>
  <si>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</si>
  <si>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</si>
  <si>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</si>
  <si>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</si>
  <si>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</si>
  <si>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</si>
  <si>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</si>
  <si>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</si>
  <si>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</si>
  <si>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</si>
  <si>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</si>
  <si>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</si>
  <si>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</si>
  <si>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</si>
  <si>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</si>
  <si>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</si>
  <si>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</si>
  <si>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</si>
  <si>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</si>
  <si>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</si>
  <si>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</si>
  <si>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</si>
  <si>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</si>
  <si>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</si>
  <si>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</si>
  <si>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</si>
  <si>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</si>
  <si>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</si>
  <si>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</si>
  <si>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</si>
  <si>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</si>
  <si>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</si>
  <si>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</si>
  <si>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</si>
  <si>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</si>
  <si>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</si>
  <si>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</si>
  <si>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</si>
  <si>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</si>
  <si>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</si>
  <si>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</si>
  <si>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</si>
  <si>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</si>
  <si>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</si>
  <si>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</si>
  <si>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</si>
  <si>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</si>
  <si>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</si>
  <si>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</si>
  <si>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</si>
  <si>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</si>
  <si>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</si>
  <si>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</si>
  <si>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</si>
  <si>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</si>
  <si>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</si>
  <si>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</si>
  <si>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</si>
  <si>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</si>
  <si>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</si>
  <si>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</si>
  <si>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</si>
  <si>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</si>
  <si>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</si>
  <si>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</si>
  <si>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</si>
  <si>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</si>
  <si>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</si>
  <si>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</si>
  <si>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</si>
  <si>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</si>
  <si>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</si>
  <si>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</si>
  <si>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</si>
  <si>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</si>
  <si>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</si>
  <si>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</si>
  <si>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</si>
  <si>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</si>
  <si>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</si>
  <si>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</si>
  <si>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</si>
  <si>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</si>
  <si>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</si>
  <si>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</si>
  <si>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</si>
  <si>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</si>
  <si>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</si>
  <si>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</si>
  <si>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</si>
  <si>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</si>
  <si>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</si>
  <si>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</si>
  <si>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</si>
  <si>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</si>
  <si>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</si>
  <si>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</si>
  <si>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</si>
  <si>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</si>
  <si>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</si>
  <si>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</si>
  <si>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</si>
  <si>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</si>
  <si>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</si>
  <si>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</si>
  <si>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</si>
  <si>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</si>
  <si>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</si>
  <si>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</si>
  <si>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</si>
  <si>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</si>
  <si>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</si>
  <si>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</si>
  <si>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</si>
  <si>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</si>
  <si>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</si>
  <si>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</si>
  <si>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</si>
  <si>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</si>
  <si>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</si>
  <si>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</si>
  <si>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</si>
  <si>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</si>
  <si>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</si>
  <si>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</si>
  <si>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</si>
  <si>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</si>
  <si>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</si>
  <si>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</si>
  <si>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</si>
  <si>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</si>
  <si>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</si>
  <si>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</si>
  <si>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</si>
  <si>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</si>
  <si>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</si>
  <si>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</si>
  <si>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</si>
  <si>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</si>
  <si>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</si>
  <si>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</si>
  <si>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</si>
  <si>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</si>
  <si>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</si>
  <si>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</si>
  <si>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</si>
  <si>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</si>
  <si>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</si>
  <si>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</si>
  <si>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</si>
  <si>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</si>
  <si>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</si>
  <si>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</si>
  <si>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</si>
  <si>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</si>
  <si>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</si>
  <si>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</si>
  <si>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</si>
  <si>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</si>
  <si>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</si>
  <si>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</si>
  <si>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</si>
  <si>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</si>
  <si>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</si>
  <si>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</si>
  <si>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</si>
  <si>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</si>
  <si>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</si>
  <si>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</si>
  <si>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</si>
  <si>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</si>
  <si>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</si>
  <si>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</si>
  <si>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</si>
  <si>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</si>
  <si>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</si>
  <si>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</si>
  <si>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</si>
  <si>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</si>
  <si>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</si>
  <si>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</si>
  <si>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</si>
  <si>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</si>
  <si>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</si>
  <si>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</si>
  <si>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</si>
  <si>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</si>
  <si>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</si>
  <si>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</si>
  <si>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</si>
  <si>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</si>
  <si>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</si>
  <si>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</si>
  <si>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</si>
  <si>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</si>
  <si>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</si>
  <si>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</si>
  <si>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</si>
  <si>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</si>
  <si>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</si>
  <si>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</si>
  <si>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</si>
  <si>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</si>
  <si>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</si>
  <si>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</si>
  <si>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</si>
  <si>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</si>
  <si>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</si>
  <si>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</si>
  <si>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</si>
  <si>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</si>
  <si>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</si>
  <si>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</si>
  <si>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</si>
  <si>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</si>
  <si>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</si>
  <si>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</si>
  <si>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</si>
  <si>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</si>
  <si>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</si>
  <si>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</si>
  <si>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</si>
  <si>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</si>
  <si>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</si>
  <si>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</si>
  <si>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</si>
  <si>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</si>
  <si>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</si>
  <si>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</si>
  <si>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</si>
  <si>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</si>
  <si>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</si>
  <si>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</si>
  <si>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</si>
  <si>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</si>
  <si>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</si>
  <si>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</si>
  <si>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</si>
  <si>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</si>
  <si>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</si>
  <si>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</si>
  <si>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</si>
  <si>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</si>
  <si>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</si>
  <si>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</si>
  <si>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</si>
  <si>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</si>
  <si>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</si>
  <si>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</si>
  <si>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</si>
  <si>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</si>
  <si>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</si>
  <si>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</si>
  <si>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</si>
  <si>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</si>
  <si>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</si>
  <si>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</si>
  <si>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</si>
  <si>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</si>
  <si>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</si>
  <si>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</si>
  <si>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</si>
  <si>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</si>
  <si>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</si>
  <si>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</si>
  <si>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</si>
  <si>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</si>
  <si>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</si>
  <si>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</si>
  <si>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</si>
  <si>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</si>
  <si>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</si>
  <si>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</si>
  <si>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</si>
  <si>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</si>
  <si>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</si>
  <si>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</si>
  <si>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</si>
  <si>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</si>
  <si>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</si>
  <si>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</si>
  <si>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</si>
  <si>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</si>
  <si>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</si>
  <si>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</si>
  <si>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</si>
  <si>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</si>
  <si>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</si>
  <si>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</si>
  <si>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</si>
  <si>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</si>
  <si>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</si>
  <si>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</si>
  <si>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</si>
  <si>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</si>
  <si>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</si>
  <si>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</si>
  <si>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</si>
  <si>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</si>
  <si>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</si>
  <si>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</si>
  <si>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</si>
  <si>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</si>
  <si>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</si>
  <si>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</si>
  <si>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</si>
  <si>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</si>
  <si>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</si>
  <si>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</si>
  <si>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</si>
  <si>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</si>
  <si>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</si>
  <si>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</si>
  <si>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</si>
  <si>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</si>
  <si>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</si>
  <si>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</si>
  <si>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</si>
  <si>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</si>
  <si>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</si>
  <si>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</si>
  <si>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</si>
  <si>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</si>
  <si>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</si>
  <si>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</si>
  <si>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</si>
  <si>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</si>
  <si>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</si>
  <si>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</si>
  <si>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</si>
  <si>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</si>
  <si>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</si>
  <si>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</si>
  <si>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</si>
  <si>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</si>
  <si>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</si>
  <si>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</si>
  <si>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</si>
  <si>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</si>
  <si>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</si>
  <si>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</si>
  <si>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</si>
  <si>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</si>
  <si>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</si>
  <si>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</si>
  <si>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</si>
  <si>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</si>
  <si>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</si>
  <si>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</si>
  <si>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</si>
  <si>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</si>
  <si>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</si>
  <si>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</si>
  <si>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</si>
  <si>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</si>
  <si>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</si>
  <si>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</si>
  <si>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</si>
  <si>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</si>
  <si>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</si>
  <si>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</si>
  <si>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</si>
  <si>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</si>
  <si>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</si>
  <si>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</si>
  <si>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</si>
  <si>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</si>
  <si>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</si>
  <si>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</si>
  <si>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</si>
  <si>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</si>
  <si>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</si>
  <si>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</si>
  <si>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</si>
  <si>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</si>
  <si>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</si>
  <si>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</si>
  <si>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</si>
  <si>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</si>
  <si>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</si>
  <si>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</si>
  <si>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</si>
  <si>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</si>
  <si>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</si>
  <si>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</si>
  <si>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</si>
  <si>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</si>
  <si>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</si>
  <si>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</si>
  <si>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</si>
  <si>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</si>
  <si>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</si>
  <si>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</si>
  <si>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</si>
  <si>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</si>
  <si>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</si>
  <si>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</si>
  <si>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</si>
  <si>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</si>
  <si>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</si>
  <si>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</si>
  <si>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</si>
  <si>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</si>
  <si>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</si>
  <si>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</si>
  <si>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</si>
  <si>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</si>
  <si>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</si>
  <si>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</si>
  <si>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</si>
  <si>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</si>
  <si>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</si>
  <si>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</si>
  <si>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</si>
  <si>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</si>
  <si>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</si>
  <si>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</si>
  <si>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</si>
  <si>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</si>
  <si>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</si>
  <si>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</si>
  <si>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</si>
  <si>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</si>
  <si>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</si>
  <si>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</si>
  <si>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</si>
  <si>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</si>
  <si>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</si>
  <si>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</si>
  <si>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</si>
  <si>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</si>
  <si>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</si>
  <si>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</si>
  <si>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</si>
  <si>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</si>
  <si>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</si>
  <si>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</si>
  <si>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</si>
  <si>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</si>
  <si>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</si>
  <si>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</si>
  <si>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</si>
  <si>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</si>
  <si>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</si>
  <si>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</si>
  <si>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</si>
  <si>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</si>
  <si>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</si>
  <si>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</si>
  <si>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</si>
  <si>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</si>
  <si>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</si>
  <si>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</si>
  <si>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</si>
  <si>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</si>
  <si>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</si>
  <si>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</si>
  <si>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</si>
  <si>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</si>
  <si>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</si>
  <si>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</si>
  <si>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</si>
  <si>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</si>
  <si>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</si>
  <si>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</si>
  <si>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</si>
  <si>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</si>
  <si>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</si>
  <si>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</si>
  <si>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</si>
  <si>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</si>
  <si>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</si>
  <si>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</si>
  <si>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</si>
  <si>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</si>
  <si>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</si>
  <si>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</si>
  <si>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</si>
  <si>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</si>
  <si>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</si>
  <si>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</si>
  <si>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</si>
  <si>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</si>
  <si>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</si>
  <si>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</si>
  <si>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</si>
  <si>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</si>
  <si>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</si>
  <si>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</si>
  <si>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</si>
  <si>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</si>
  <si>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</si>
  <si>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</si>
  <si>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</si>
  <si>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</si>
  <si>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</si>
  <si>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</si>
  <si>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</si>
  <si>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</si>
  <si>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</si>
  <si>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</si>
  <si>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</si>
  <si>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</si>
  <si>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</si>
  <si>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</si>
  <si>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</si>
  <si>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</si>
  <si>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</si>
  <si>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</si>
  <si>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</si>
  <si>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</si>
  <si>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</si>
  <si>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</si>
  <si>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</si>
  <si>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</si>
  <si>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</si>
  <si>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</si>
  <si>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</si>
  <si>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</si>
  <si>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</si>
  <si>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</si>
  <si>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</si>
  <si>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</si>
  <si>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</si>
  <si>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</si>
  <si>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</si>
  <si>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</si>
  <si>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</si>
  <si>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</si>
  <si>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</si>
  <si>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</si>
  <si>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</si>
  <si>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</si>
  <si>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</si>
  <si>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</si>
  <si>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</si>
  <si>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</si>
  <si>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</si>
  <si>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</si>
  <si>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</si>
  <si>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</si>
  <si>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</si>
  <si>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</si>
  <si>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</si>
  <si>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</si>
  <si>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</si>
  <si>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</si>
  <si>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</si>
  <si>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</si>
  <si>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</si>
  <si>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</si>
  <si>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</si>
  <si>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</si>
  <si>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</si>
  <si>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</si>
  <si>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</si>
  <si>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</si>
  <si>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</si>
  <si>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</si>
  <si>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</si>
  <si>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</si>
  <si>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</si>
  <si>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</si>
  <si>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</si>
  <si>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</si>
  <si>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</si>
  <si>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</si>
  <si>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</si>
  <si>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</si>
  <si>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</si>
  <si>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</si>
  <si>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</si>
  <si>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</si>
  <si>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</si>
  <si>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</si>
  <si>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</si>
  <si>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</si>
  <si>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</si>
  <si>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</si>
  <si>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</si>
  <si>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</si>
  <si>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</si>
  <si>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</si>
  <si>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</si>
  <si>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</si>
  <si>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</si>
  <si>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</si>
  <si>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</si>
  <si>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</si>
  <si>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</si>
  <si>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</si>
  <si>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</si>
  <si>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</si>
  <si>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</si>
  <si>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</si>
  <si>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</si>
  <si>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</si>
  <si>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</si>
  <si>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</si>
  <si>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</si>
  <si>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</si>
  <si>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</si>
  <si>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</si>
  <si>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</si>
  <si>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</si>
  <si>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</si>
  <si>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</si>
  <si>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</si>
  <si>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</si>
  <si>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</si>
  <si>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</si>
  <si>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</si>
  <si>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</si>
  <si>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</si>
  <si>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</si>
  <si>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</si>
  <si>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</si>
  <si>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</si>
  <si>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</si>
  <si>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</si>
  <si>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</si>
  <si>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</si>
  <si>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</si>
  <si>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</si>
  <si>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</si>
  <si>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</si>
  <si>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</si>
  <si>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</si>
  <si>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</si>
  <si>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</si>
  <si>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</si>
  <si>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</si>
  <si>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</si>
  <si>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</si>
  <si>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</si>
  <si>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</si>
  <si>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</si>
  <si>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</si>
  <si>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</si>
  <si>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</si>
  <si>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</si>
  <si>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</si>
  <si>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</si>
  <si>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</si>
  <si>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</si>
  <si>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</si>
  <si>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</si>
  <si>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</si>
  <si>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</si>
  <si>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</si>
  <si>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</si>
  <si>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</si>
  <si>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</si>
  <si>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</si>
  <si>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</si>
  <si>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</si>
  <si>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</si>
  <si>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</si>
  <si>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</si>
  <si>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</si>
  <si>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</si>
  <si>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</si>
  <si>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</si>
  <si>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</si>
  <si>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</si>
  <si>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</si>
  <si>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</si>
  <si>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</si>
  <si>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</si>
  <si>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</si>
  <si>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</si>
  <si>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</si>
  <si>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</si>
  <si>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</si>
  <si>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</si>
  <si>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</si>
  <si>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</si>
  <si>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</si>
  <si>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</si>
  <si>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</si>
  <si>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</si>
  <si>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</si>
  <si>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</si>
  <si>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</si>
  <si>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</si>
  <si>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</si>
  <si>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</si>
  <si>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</si>
  <si>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</si>
  <si>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</si>
  <si>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</si>
  <si>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</si>
  <si>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</si>
  <si>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</si>
  <si>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</si>
  <si>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</si>
  <si>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</si>
  <si>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</si>
  <si>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</si>
  <si>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</si>
  <si>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</si>
  <si>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</si>
  <si>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</si>
  <si>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</si>
  <si>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</si>
  <si>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</si>
  <si>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</si>
  <si>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</si>
  <si>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</si>
  <si>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</si>
  <si>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</si>
  <si>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</si>
  <si>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</si>
  <si>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</si>
  <si>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</si>
  <si>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</si>
  <si>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</si>
  <si>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</si>
  <si>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</si>
  <si>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</si>
  <si>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</si>
  <si>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</si>
  <si>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</si>
  <si>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</si>
  <si>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</si>
  <si>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</si>
  <si>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</si>
  <si>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</si>
  <si>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</si>
  <si>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</si>
  <si>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</si>
  <si>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</si>
  <si>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</si>
  <si>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</si>
  <si>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</si>
  <si>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</si>
  <si>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</si>
  <si>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</si>
  <si>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</si>
  <si>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</si>
  <si>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</si>
  <si>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</si>
  <si>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</si>
  <si>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</si>
  <si>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</si>
  <si>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</si>
  <si>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</si>
  <si>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</si>
  <si>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</si>
  <si>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</si>
  <si>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</si>
  <si>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</si>
  <si>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</si>
  <si>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</si>
  <si>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</si>
  <si>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</si>
  <si>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</si>
  <si>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</si>
  <si>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</si>
  <si>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</si>
  <si>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</si>
  <si>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</si>
  <si>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</si>
  <si>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</si>
  <si>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</si>
  <si>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</si>
  <si>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</si>
  <si>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</si>
  <si>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</si>
  <si>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</si>
  <si>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</si>
  <si>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</si>
  <si>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</si>
  <si>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</si>
  <si>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</si>
  <si>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</si>
  <si>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</si>
  <si>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</si>
  <si>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</si>
  <si>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</si>
  <si>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</si>
  <si>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</si>
  <si>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</si>
  <si>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</si>
  <si>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</si>
  <si>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</si>
  <si>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</si>
  <si>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</si>
  <si>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</si>
  <si>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</si>
  <si>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</si>
  <si>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</si>
  <si>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</si>
  <si>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</si>
  <si>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</si>
  <si>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</si>
  <si>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</si>
  <si>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</si>
  <si>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</si>
  <si>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</si>
  <si>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</si>
  <si>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</si>
  <si>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</si>
  <si>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</si>
  <si>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</si>
  <si>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</si>
  <si>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</si>
  <si>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</si>
  <si>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</si>
  <si>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</si>
  <si>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</si>
  <si>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</si>
  <si>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</si>
  <si>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</si>
  <si>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</si>
  <si>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</si>
  <si>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</si>
  <si>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</si>
  <si>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</si>
  <si>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</si>
  <si>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</si>
  <si>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</si>
  <si>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</si>
  <si>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</si>
  <si>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</si>
  <si>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</si>
  <si>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</si>
  <si>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</si>
  <si>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</si>
  <si>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</si>
  <si>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</si>
  <si>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</si>
  <si>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</si>
  <si>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</si>
  <si>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</si>
  <si>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</si>
  <si>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</si>
  <si>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</si>
  <si>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</si>
  <si>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</si>
  <si>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</si>
  <si>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</si>
  <si>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</si>
  <si>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</si>
  <si>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</si>
  <si>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</si>
  <si>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</si>
  <si>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</si>
  <si>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</si>
  <si>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</si>
  <si>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</si>
  <si>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</si>
  <si>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</si>
  <si>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</si>
  <si>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</si>
  <si>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</si>
  <si>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</si>
  <si>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</si>
  <si>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</si>
  <si>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</si>
  <si>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</si>
  <si>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</si>
  <si>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</si>
  <si>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</si>
  <si>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</si>
  <si>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</si>
  <si>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</si>
  <si>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</si>
  <si>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</si>
  <si>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</si>
  <si>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</si>
  <si>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</si>
  <si>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</si>
  <si>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</si>
  <si>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</si>
  <si>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</si>
  <si>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</si>
  <si>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</si>
  <si>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</si>
  <si>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</si>
  <si>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</si>
  <si>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</si>
  <si>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</si>
  <si>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</si>
  <si>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</si>
  <si>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</si>
  <si>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</si>
  <si>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</si>
  <si>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</si>
  <si>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</si>
  <si>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</si>
  <si>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</si>
  <si>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</si>
  <si>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</si>
  <si>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</si>
  <si>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</si>
  <si>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</si>
  <si>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</si>
  <si>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</si>
  <si>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</si>
  <si>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</si>
  <si>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</si>
  <si>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</si>
  <si>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</si>
  <si>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</si>
  <si>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</si>
  <si>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</si>
  <si>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</si>
  <si>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</si>
  <si>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</si>
  <si>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</si>
  <si>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</si>
  <si>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</si>
  <si>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</si>
  <si>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</si>
  <si>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</si>
  <si>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</si>
  <si>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</si>
  <si>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</si>
  <si>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</si>
  <si>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</si>
  <si>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</si>
  <si>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</si>
  <si>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</si>
  <si>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</si>
  <si>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</si>
  <si>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</si>
  <si>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</si>
  <si>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</si>
  <si>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</si>
  <si>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</si>
  <si>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</si>
  <si>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</si>
  <si>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</si>
  <si>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</si>
  <si>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</si>
  <si>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</si>
  <si>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</si>
  <si>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</si>
  <si>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</si>
  <si>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</si>
  <si>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</si>
  <si>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</si>
  <si>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</si>
  <si>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</si>
  <si>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</si>
  <si>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</si>
  <si>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</si>
  <si>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</si>
  <si>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</si>
  <si>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</si>
  <si>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</si>
  <si>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</si>
  <si>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</si>
  <si>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</si>
  <si>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</si>
  <si>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</si>
  <si>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</si>
  <si>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</si>
  <si>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</si>
  <si>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</si>
  <si>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</si>
  <si>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</si>
  <si>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</si>
  <si>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</si>
  <si>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</si>
  <si>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</si>
  <si>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</si>
  <si>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</si>
  <si>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</si>
  <si>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</si>
  <si>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</si>
  <si>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</si>
  <si>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</si>
  <si>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</si>
  <si>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</si>
  <si>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</si>
  <si>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</si>
  <si>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</si>
  <si>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</si>
  <si>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</si>
  <si>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</si>
  <si>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</si>
  <si>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</si>
  <si>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</si>
  <si>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</si>
  <si>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</si>
  <si>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</si>
  <si>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</si>
  <si>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</si>
  <si>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</si>
  <si>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</si>
  <si>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</si>
  <si>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</si>
  <si>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</si>
  <si>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</si>
  <si>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</si>
  <si>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</si>
  <si>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</si>
  <si>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</si>
  <si>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</si>
  <si>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</si>
  <si>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</si>
  <si>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</si>
  <si>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</si>
  <si>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</si>
  <si>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</si>
  <si>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</si>
  <si>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</si>
  <si>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</si>
  <si>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</si>
  <si>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</si>
  <si>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</si>
  <si>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</si>
  <si>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</si>
  <si>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</si>
  <si>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</si>
  <si>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</si>
  <si>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</si>
  <si>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</si>
  <si>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</si>
  <si>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</si>
  <si>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</si>
  <si>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</si>
  <si>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</si>
  <si>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</si>
  <si>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</si>
  <si>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</si>
  <si>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</si>
  <si>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</si>
  <si>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</si>
  <si>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</si>
  <si>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</si>
  <si>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</si>
  <si>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</si>
  <si>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</si>
  <si>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</si>
  <si>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</si>
  <si>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</si>
  <si>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</si>
  <si>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</si>
  <si>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</si>
  <si>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</si>
  <si>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</si>
  <si>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</si>
  <si>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</si>
  <si>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</si>
  <si>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</si>
  <si>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</si>
  <si>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</si>
  <si>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</si>
  <si>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</si>
  <si>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</si>
  <si>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</si>
  <si>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</si>
  <si>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</si>
  <si>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</si>
  <si>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</si>
  <si>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</si>
  <si>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</si>
  <si>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</si>
  <si>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</si>
  <si>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</si>
  <si>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</si>
  <si>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</si>
  <si>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</si>
  <si>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</si>
  <si>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</si>
  <si>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</si>
  <si>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</si>
  <si>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</si>
  <si>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</si>
  <si>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</si>
  <si>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</si>
  <si>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</si>
  <si>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</si>
  <si>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</si>
  <si>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</si>
  <si>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</si>
  <si>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</si>
  <si>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</si>
  <si>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</si>
  <si>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</si>
  <si>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</si>
  <si>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</si>
  <si>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</si>
  <si>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</si>
  <si>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</si>
  <si>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</si>
  <si>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</si>
  <si>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</si>
  <si>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</si>
  <si>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</si>
  <si>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</si>
  <si>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</si>
  <si>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</si>
  <si>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</si>
  <si>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</si>
  <si>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</si>
  <si>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</si>
  <si>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</si>
  <si>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</si>
  <si>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</si>
  <si>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</si>
  <si>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</si>
  <si>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</si>
  <si>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</si>
  <si>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</si>
  <si>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</si>
  <si>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</si>
  <si>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</si>
  <si>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</si>
  <si>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</si>
  <si>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</si>
  <si>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</si>
  <si>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</si>
  <si>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</si>
  <si>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</si>
  <si>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</si>
  <si>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</si>
  <si>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</si>
  <si>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</si>
  <si>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</si>
  <si>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</si>
  <si>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</si>
  <si>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</si>
  <si>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</si>
  <si>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</si>
  <si>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</si>
  <si>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</si>
  <si>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</si>
  <si>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</si>
  <si>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</si>
  <si>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</si>
  <si>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</si>
  <si>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</si>
  <si>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</si>
  <si>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</si>
  <si>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</si>
  <si>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</si>
  <si>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</si>
  <si>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</si>
  <si>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</si>
  <si>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</si>
  <si>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</si>
  <si>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</si>
  <si>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</si>
  <si>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</si>
  <si>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</si>
  <si>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</si>
  <si>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</si>
  <si>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</si>
  <si>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</si>
  <si>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</si>
  <si>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</si>
  <si>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</si>
  <si>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</si>
  <si>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</si>
  <si>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</si>
  <si>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</si>
  <si>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</si>
  <si>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</si>
  <si>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</si>
  <si>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</si>
  <si>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</si>
  <si>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</si>
  <si>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</si>
  <si>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</si>
  <si>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</si>
  <si>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</si>
  <si>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</si>
  <si>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</si>
  <si>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</si>
  <si>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</si>
  <si>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</si>
  <si>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</si>
  <si>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</si>
  <si>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</si>
  <si>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</si>
  <si>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</si>
  <si>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</si>
  <si>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</si>
  <si>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</si>
  <si>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</si>
  <si>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</si>
  <si>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</si>
  <si>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</si>
  <si>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</si>
  <si>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</si>
  <si>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</si>
  <si>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</si>
  <si>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</si>
  <si>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</si>
  <si>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</si>
  <si>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</si>
  <si>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</si>
  <si>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</si>
  <si>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</si>
  <si>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</si>
  <si>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</si>
  <si>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</si>
  <si>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</si>
  <si>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</si>
  <si>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</si>
  <si>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</si>
  <si>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</si>
  <si>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</si>
  <si>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</si>
  <si>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</si>
  <si>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</si>
  <si>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</si>
  <si>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</si>
  <si>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</si>
  <si>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</si>
  <si>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</si>
  <si>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</si>
  <si>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</si>
  <si>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</si>
  <si>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</si>
  <si>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</si>
  <si>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</si>
  <si>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</si>
  <si>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</si>
  <si>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</si>
  <si>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</si>
  <si>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</si>
  <si>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</si>
  <si>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</si>
  <si>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</si>
  <si>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</si>
  <si>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</si>
  <si>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</si>
  <si>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</si>
  <si>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</si>
  <si>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</si>
  <si>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</si>
  <si>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</si>
  <si>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</si>
  <si>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</si>
  <si>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</si>
  <si>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</si>
  <si>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</si>
  <si>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</si>
  <si>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</si>
  <si>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</si>
  <si>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</si>
  <si>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</si>
  <si>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</si>
  <si>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</si>
  <si>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</si>
  <si>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</si>
  <si>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</si>
  <si>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</si>
  <si>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</si>
  <si>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</si>
  <si>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</si>
  <si>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</si>
  <si>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</si>
  <si>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</si>
  <si>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</si>
  <si>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</si>
  <si>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</si>
  <si>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</si>
  <si>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</si>
  <si>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</si>
  <si>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</si>
  <si>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</si>
  <si>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</si>
  <si>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</si>
  <si>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</si>
  <si>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</si>
  <si>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</si>
  <si>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</si>
  <si>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</si>
  <si>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</si>
  <si>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</si>
  <si>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</si>
  <si>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</si>
  <si>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</si>
  <si>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</si>
  <si>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</si>
  <si>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</si>
  <si>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</si>
  <si>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</si>
  <si>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</si>
  <si>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</si>
  <si>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</si>
  <si>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</si>
  <si>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</si>
  <si>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</si>
  <si>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</si>
  <si>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</si>
  <si>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</si>
  <si>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</si>
  <si>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</si>
  <si>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</si>
  <si>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</si>
  <si>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</si>
  <si>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</si>
  <si>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</si>
  <si>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</si>
  <si>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</si>
  <si>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</si>
  <si>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</si>
  <si>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</si>
  <si>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</si>
  <si>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</si>
  <si>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</si>
  <si>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</si>
  <si>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</si>
  <si>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</si>
  <si>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</si>
  <si>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</si>
  <si>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</si>
  <si>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</si>
  <si>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</si>
  <si>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</si>
  <si>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</si>
  <si>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</si>
  <si>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</si>
  <si>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</si>
  <si>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</si>
  <si>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</si>
  <si>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</si>
  <si>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</si>
  <si>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</si>
  <si>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</si>
  <si>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</si>
  <si>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</si>
  <si>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</si>
  <si>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</si>
  <si>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</si>
  <si>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</si>
  <si>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</si>
  <si>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</si>
  <si>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</si>
  <si>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</si>
  <si>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</si>
  <si>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</si>
  <si>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</si>
  <si>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</si>
  <si>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</si>
  <si>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</si>
  <si>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</si>
  <si>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</si>
  <si>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</si>
  <si>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</si>
  <si>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</si>
  <si>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</si>
  <si>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</si>
  <si>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</si>
  <si>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</si>
  <si>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</si>
  <si>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</si>
  <si>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</si>
  <si>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</si>
  <si>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</si>
  <si>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</si>
  <si>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</si>
  <si>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</si>
  <si>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</si>
  <si>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</si>
  <si>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</si>
  <si>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</si>
  <si>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</si>
  <si>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</si>
  <si>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</si>
  <si>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</si>
  <si>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</si>
  <si>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</si>
  <si>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</si>
  <si>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</si>
  <si>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</si>
  <si>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</si>
  <si>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</si>
  <si>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</si>
  <si>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</si>
  <si>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</si>
  <si>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</si>
  <si>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</si>
  <si>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</si>
  <si>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</si>
  <si>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</si>
  <si>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</si>
  <si>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</si>
  <si>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</si>
  <si>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</si>
  <si>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</si>
  <si>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</si>
  <si>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</si>
  <si>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</si>
  <si>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</si>
  <si>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</si>
  <si>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</si>
  <si>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</si>
  <si>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</si>
  <si>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</si>
  <si>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</si>
  <si>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</si>
  <si>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</si>
  <si>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</si>
  <si>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</si>
  <si>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</si>
  <si>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</si>
  <si>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</si>
  <si>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</si>
  <si>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</si>
  <si>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</si>
  <si>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</si>
  <si>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</si>
  <si>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</si>
  <si>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</si>
  <si>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</si>
  <si>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</si>
  <si>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</si>
  <si>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</si>
  <si>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</si>
  <si>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</si>
  <si>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</si>
  <si>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</si>
  <si>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</si>
  <si>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</si>
  <si>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</si>
  <si>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</si>
  <si>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</si>
  <si>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</si>
  <si>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</si>
  <si>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</si>
  <si>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</si>
  <si>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</si>
  <si>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</si>
  <si>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</si>
  <si>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</si>
  <si>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</si>
  <si>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</si>
  <si>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</si>
  <si>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</si>
  <si>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</si>
  <si>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</si>
  <si>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</si>
  <si>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</si>
  <si>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</si>
  <si>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</si>
  <si>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</si>
  <si>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</si>
  <si>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</si>
  <si>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</si>
  <si>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</si>
  <si>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</si>
  <si>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</si>
  <si>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</si>
  <si>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</si>
  <si>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</si>
  <si>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</si>
  <si>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</si>
  <si>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</si>
  <si>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</si>
  <si>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</si>
  <si>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</si>
  <si>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</si>
  <si>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</si>
  <si>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</si>
  <si>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</si>
  <si>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</si>
  <si>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</si>
  <si>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</si>
  <si>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</si>
  <si>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</si>
  <si>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</si>
  <si>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</si>
  <si>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</si>
  <si>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</si>
  <si>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</si>
  <si>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</si>
  <si>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</si>
  <si>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</si>
  <si>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</si>
  <si>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</si>
  <si>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</si>
  <si>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</si>
  <si>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</si>
  <si>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</si>
  <si>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</si>
  <si>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</si>
  <si>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</si>
  <si>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</si>
  <si>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</si>
  <si>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</si>
  <si>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</si>
  <si>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</si>
  <si>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</si>
  <si>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</si>
  <si>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</si>
  <si>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</si>
  <si>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</si>
  <si>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</si>
  <si>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</si>
  <si>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</si>
  <si>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</si>
  <si>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</si>
  <si>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</si>
  <si>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</si>
  <si>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</si>
  <si>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</si>
  <si>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</si>
  <si>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</si>
  <si>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</si>
  <si>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</si>
  <si>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</si>
  <si>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</si>
  <si>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</si>
  <si>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</si>
  <si>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</si>
  <si>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</si>
  <si>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</si>
  <si>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</si>
  <si>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</si>
  <si>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</si>
  <si>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</si>
  <si>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</si>
  <si>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</si>
  <si>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</si>
  <si>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</si>
  <si>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</si>
  <si>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</si>
  <si>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</si>
  <si>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</si>
  <si>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</si>
  <si>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</si>
  <si>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</si>
  <si>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</si>
  <si>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</si>
  <si>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</si>
  <si>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</si>
  <si>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</si>
  <si>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</si>
  <si>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</si>
  <si>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</si>
  <si>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</si>
  <si>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</si>
  <si>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</si>
  <si>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</si>
  <si>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</si>
  <si>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</si>
  <si>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</si>
  <si>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</si>
  <si>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</si>
  <si>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</si>
  <si>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</si>
  <si>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</si>
  <si>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</si>
  <si>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</si>
  <si>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</si>
  <si>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</si>
  <si>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</si>
  <si>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</si>
  <si>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</si>
  <si>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</si>
  <si>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</si>
  <si>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</si>
  <si>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</si>
  <si>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</si>
  <si>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</si>
  <si>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</si>
  <si>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</si>
  <si>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</si>
  <si>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</si>
  <si>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</si>
  <si>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</si>
  <si>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</si>
  <si>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</si>
  <si>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</si>
  <si>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</si>
  <si>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</si>
  <si>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</si>
  <si>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</si>
  <si>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</si>
  <si>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</si>
  <si>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</si>
  <si>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</si>
  <si>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</si>
  <si>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</si>
  <si>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</si>
  <si>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</si>
  <si>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</si>
  <si>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</si>
  <si>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</si>
  <si>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</si>
  <si>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</si>
  <si>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</si>
  <si>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</si>
  <si>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</si>
  <si>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</si>
  <si>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</si>
  <si>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</si>
  <si>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</si>
  <si>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</si>
  <si>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</si>
  <si>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</si>
  <si>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</si>
  <si>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</si>
  <si>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</si>
  <si>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</si>
  <si>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</si>
  <si>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</si>
  <si>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</si>
  <si>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</si>
  <si>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</si>
  <si>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</si>
  <si>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</si>
  <si>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</si>
  <si>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</si>
  <si>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</si>
  <si>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</si>
  <si>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</si>
  <si>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</si>
  <si>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</si>
  <si>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</si>
  <si>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</si>
  <si>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</si>
  <si>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</si>
  <si>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</si>
  <si>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</si>
  <si>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</si>
  <si>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</si>
  <si>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</si>
  <si>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</si>
  <si>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</si>
  <si>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</si>
  <si>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</si>
  <si>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</si>
  <si>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</si>
  <si>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</si>
  <si>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</si>
  <si>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</si>
  <si>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</si>
  <si>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</si>
  <si>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</si>
  <si>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</si>
  <si>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</si>
  <si>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</si>
  <si>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</si>
  <si>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</si>
  <si>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</si>
  <si>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</si>
  <si>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</si>
  <si>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</si>
  <si>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</si>
  <si>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</si>
  <si>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</si>
  <si>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</si>
  <si>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</si>
  <si>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</si>
  <si>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</si>
  <si>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</si>
  <si>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</si>
  <si>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</si>
  <si>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</si>
  <si>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</si>
  <si>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</si>
  <si>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</si>
  <si>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</si>
  <si>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</si>
  <si>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</si>
  <si>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</si>
  <si>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</si>
  <si>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</si>
  <si>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</si>
  <si>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</si>
  <si>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</si>
  <si>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</si>
  <si>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</si>
  <si>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</si>
  <si>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</si>
  <si>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</si>
  <si>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</si>
  <si>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</si>
  <si>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</si>
  <si>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</si>
  <si>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</si>
  <si>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</si>
  <si>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</si>
  <si>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</si>
  <si>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</si>
  <si>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</si>
  <si>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</si>
  <si>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</si>
  <si>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</si>
  <si>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</si>
  <si>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</si>
  <si>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</si>
  <si>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</si>
  <si>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</si>
  <si>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</si>
  <si>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</si>
  <si>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</si>
  <si>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</si>
  <si>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</si>
  <si>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</si>
  <si>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</si>
  <si>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</si>
  <si>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</si>
  <si>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</si>
  <si>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</si>
  <si>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</si>
  <si>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</si>
  <si>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</si>
  <si>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</si>
  <si>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</si>
  <si>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</si>
  <si>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</si>
  <si>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</si>
  <si>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</si>
  <si>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</si>
  <si>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</si>
  <si>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</si>
  <si>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</si>
  <si>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</si>
  <si>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</si>
  <si>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</si>
  <si>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</si>
  <si>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</si>
  <si>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</si>
  <si>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</si>
  <si>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</si>
  <si>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</si>
  <si>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</si>
  <si>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</si>
  <si>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</si>
  <si>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</si>
  <si>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</si>
  <si>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</si>
  <si>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</si>
  <si>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</si>
  <si>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</si>
  <si>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</si>
  <si>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</si>
  <si>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</si>
  <si>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</si>
  <si>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</si>
  <si>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</si>
  <si>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</si>
  <si>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</si>
  <si>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</si>
  <si>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</si>
  <si>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</si>
  <si>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</si>
  <si>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</si>
  <si>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</si>
  <si>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</si>
  <si>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</si>
  <si>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</si>
  <si>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</si>
  <si>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</si>
  <si>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</si>
  <si>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</si>
  <si>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</si>
  <si>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</si>
  <si>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</si>
  <si>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</si>
  <si>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</si>
  <si>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</si>
  <si>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</si>
  <si>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</si>
  <si>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</si>
  <si>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</si>
  <si>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</si>
  <si>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</si>
  <si>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</si>
  <si>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</si>
  <si>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</si>
  <si>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</si>
  <si>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</si>
  <si>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</si>
  <si>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</si>
  <si>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</si>
  <si>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</si>
  <si>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</si>
  <si>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</si>
  <si>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</si>
  <si>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</si>
  <si>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</si>
  <si>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</si>
  <si>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</si>
  <si>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</si>
  <si>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</si>
  <si>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</si>
  <si>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</si>
  <si>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</si>
  <si>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</si>
  <si>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</si>
  <si>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</si>
  <si>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</si>
  <si>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</si>
  <si>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</si>
  <si>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</si>
  <si>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</si>
  <si>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</si>
  <si>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</si>
  <si>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</si>
  <si>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</si>
  <si>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</si>
  <si>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</si>
  <si>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</si>
  <si>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</si>
  <si>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</si>
  <si>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</si>
  <si>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</si>
  <si>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</si>
  <si>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</si>
  <si>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</si>
  <si>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</si>
  <si>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</si>
  <si>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</si>
  <si>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</si>
  <si>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</si>
  <si>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</si>
  <si>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</si>
  <si>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</si>
  <si>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</si>
  <si>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</si>
  <si>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</si>
  <si>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</si>
  <si>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</si>
  <si>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</si>
  <si>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</si>
  <si>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</si>
  <si>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</si>
  <si>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</si>
  <si>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</si>
  <si>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</si>
  <si>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</si>
  <si>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</si>
  <si>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</si>
  <si>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</si>
  <si>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</si>
  <si>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</si>
  <si>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</si>
  <si>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</si>
  <si>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</si>
  <si>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</si>
  <si>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</si>
  <si>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</si>
  <si>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</si>
  <si>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</si>
  <si>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</si>
  <si>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</si>
  <si>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</si>
  <si>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</si>
  <si>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</si>
  <si>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</si>
  <si>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</si>
  <si>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</si>
  <si>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</si>
  <si>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</si>
  <si>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</si>
  <si>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</si>
  <si>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</si>
  <si>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</si>
  <si>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</si>
  <si>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</si>
  <si>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</si>
  <si>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</si>
  <si>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</si>
  <si>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</si>
  <si>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</si>
  <si>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</si>
  <si>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</si>
  <si>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</si>
  <si>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</si>
  <si>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</si>
  <si>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</si>
  <si>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</si>
  <si>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</si>
  <si>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</si>
  <si>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</si>
  <si>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</si>
  <si>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</si>
  <si>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</si>
  <si>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</si>
  <si>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</si>
  <si>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</si>
  <si>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</si>
  <si>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</si>
  <si>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</si>
  <si>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</si>
  <si>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</si>
  <si>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</si>
  <si>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</si>
  <si>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</si>
  <si>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</si>
  <si>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</si>
  <si>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</si>
  <si>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</si>
  <si>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</si>
  <si>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</si>
  <si>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</si>
  <si>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</si>
  <si>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</si>
  <si>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</si>
  <si>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</si>
  <si>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</si>
  <si>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</si>
  <si>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</si>
  <si>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</si>
  <si>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</si>
  <si>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</si>
  <si>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</si>
  <si>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</si>
  <si>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</si>
  <si>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</si>
  <si>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</si>
  <si>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</si>
  <si>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</si>
  <si>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</si>
  <si>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</si>
  <si>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</si>
  <si>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</si>
  <si>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</si>
  <si>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</si>
  <si>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</si>
  <si>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</si>
  <si>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</si>
  <si>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</si>
  <si>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</si>
  <si>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</si>
  <si>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</si>
  <si>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</si>
  <si>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</si>
  <si>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</si>
  <si>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</si>
  <si>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</si>
  <si>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</si>
  <si>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</si>
  <si>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</si>
  <si>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</si>
  <si>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</si>
  <si>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</si>
  <si>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</si>
  <si>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</si>
  <si>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</si>
  <si>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</si>
  <si>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</si>
  <si>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</si>
  <si>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</si>
  <si>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</si>
  <si>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</si>
  <si>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</si>
  <si>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</si>
  <si>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</si>
  <si>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</si>
  <si>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</si>
  <si>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</si>
  <si>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</si>
  <si>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</si>
  <si>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</si>
  <si>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</si>
  <si>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</si>
  <si>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</si>
  <si>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</si>
  <si>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</si>
  <si>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</si>
  <si>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</si>
  <si>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</si>
  <si>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</si>
  <si>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</si>
  <si>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</si>
  <si>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</si>
  <si>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</si>
  <si>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</si>
  <si>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</si>
  <si>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</si>
  <si>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</si>
  <si>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</si>
  <si>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</si>
  <si>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</si>
  <si>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</si>
  <si>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</si>
  <si>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</si>
  <si>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</si>
  <si>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</si>
  <si>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</si>
  <si>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</si>
  <si>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</si>
  <si>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</si>
  <si>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</si>
  <si>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</si>
  <si>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</si>
  <si>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</si>
  <si>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</si>
  <si>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</si>
  <si>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</si>
  <si>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</si>
  <si>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</si>
  <si>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</si>
  <si>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</si>
  <si>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</si>
  <si>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</si>
  <si>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</si>
  <si>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</si>
  <si>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</si>
  <si>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</si>
  <si>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</si>
  <si>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</si>
  <si>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</si>
  <si>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</si>
  <si>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</si>
  <si>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</si>
  <si>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</si>
  <si>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</si>
  <si>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</si>
  <si>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</si>
  <si>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</si>
  <si>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</si>
  <si>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</si>
  <si>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</si>
  <si>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</si>
  <si>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</si>
  <si>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</si>
  <si>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</si>
  <si>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</si>
  <si>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</si>
  <si>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</si>
  <si>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</si>
  <si>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</si>
  <si>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</si>
  <si>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</si>
  <si>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</si>
  <si>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</si>
  <si>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</si>
  <si>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</si>
  <si>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</si>
  <si>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</si>
  <si>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</si>
  <si>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</si>
  <si>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</si>
  <si>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</si>
  <si>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</si>
  <si>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</si>
  <si>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</si>
  <si>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</si>
  <si>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</si>
  <si>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</si>
  <si>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</si>
  <si>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</si>
  <si>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</si>
  <si>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</si>
  <si>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</si>
  <si>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</si>
  <si>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</si>
  <si>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</si>
  <si>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</si>
  <si>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</si>
  <si>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</si>
  <si>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</si>
  <si>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</si>
  <si>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</si>
  <si>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</si>
  <si>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</si>
  <si>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</si>
  <si>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</si>
  <si>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</si>
  <si>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</si>
  <si>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</si>
  <si>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</si>
  <si>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</si>
  <si>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</si>
  <si>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</si>
  <si>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</si>
  <si>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</si>
  <si>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</si>
  <si>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</si>
  <si>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</si>
  <si>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</si>
  <si>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</si>
  <si>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</si>
  <si>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</si>
  <si>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</si>
  <si>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</si>
  <si>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</si>
  <si>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</si>
  <si>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</si>
  <si>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</si>
  <si>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</si>
  <si>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</si>
  <si>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</si>
  <si>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</si>
  <si>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</si>
  <si>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</si>
  <si>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</si>
  <si>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</si>
  <si>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</si>
  <si>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</si>
  <si>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</si>
  <si>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</si>
  <si>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</si>
  <si>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</si>
  <si>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</si>
  <si>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</si>
  <si>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</si>
  <si>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</si>
  <si>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</si>
  <si>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</si>
  <si>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</si>
  <si>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</si>
  <si>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</si>
  <si>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</si>
  <si>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</si>
  <si>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</si>
  <si>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</si>
  <si>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</si>
  <si>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</si>
  <si>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</si>
  <si>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</si>
  <si>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</si>
  <si>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</si>
  <si>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</si>
  <si>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</si>
  <si>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</si>
  <si>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</si>
  <si>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</si>
  <si>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</si>
  <si>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</si>
  <si>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</si>
  <si>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</si>
  <si>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</si>
  <si>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</si>
  <si>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</si>
  <si>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</si>
  <si>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</si>
  <si>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</si>
  <si>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</si>
  <si>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</si>
  <si>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</si>
  <si>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</si>
  <si>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</si>
  <si>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</si>
  <si>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</si>
  <si>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</si>
  <si>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</si>
  <si>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</si>
  <si>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</si>
  <si>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</si>
  <si>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</si>
  <si>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</si>
  <si>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</si>
  <si>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</si>
  <si>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</si>
  <si>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</si>
  <si>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</si>
  <si>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</si>
  <si>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</si>
  <si>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</si>
  <si>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</si>
  <si>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</si>
  <si>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</si>
  <si>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</si>
  <si>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</si>
  <si>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</si>
  <si>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</si>
  <si>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</si>
  <si>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</si>
  <si>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</si>
  <si>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</si>
  <si>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</si>
  <si>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</si>
  <si>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</si>
  <si>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</si>
  <si>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</si>
  <si>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</si>
  <si>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</si>
  <si>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</si>
  <si>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</si>
  <si>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</si>
  <si>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</si>
  <si>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</si>
  <si>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</si>
  <si>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</si>
  <si>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</si>
  <si>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</si>
  <si>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</si>
  <si>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</si>
  <si>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</si>
  <si>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</si>
  <si>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</si>
  <si>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</si>
  <si>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</si>
  <si>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</si>
  <si>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</si>
  <si>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</si>
  <si>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</si>
  <si>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</si>
  <si>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</si>
  <si>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</si>
  <si>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</si>
  <si>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</si>
  <si>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</si>
  <si>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</si>
  <si>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</si>
  <si>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</si>
  <si>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</si>
  <si>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</si>
  <si>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</si>
  <si>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</si>
  <si>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</si>
  <si>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</si>
  <si>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</si>
  <si>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</si>
  <si>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</si>
  <si>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</si>
  <si>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</si>
  <si>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</si>
  <si>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</si>
  <si>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</si>
  <si>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</si>
  <si>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</si>
  <si>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</si>
  <si>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</si>
  <si>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</si>
  <si>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</si>
  <si>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</si>
  <si>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</si>
  <si>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</si>
  <si>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</si>
  <si>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</si>
  <si>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</si>
  <si>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</si>
  <si>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</si>
  <si>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</si>
  <si>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</si>
  <si>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</si>
  <si>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</si>
  <si>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</si>
  <si>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</si>
  <si>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</si>
  <si>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</si>
  <si>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</si>
  <si>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</si>
  <si>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</si>
  <si>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</si>
  <si>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</si>
  <si>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</si>
  <si>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</si>
  <si>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</si>
  <si>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</si>
  <si>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</si>
  <si>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</si>
  <si>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</si>
  <si>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</si>
  <si>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</si>
  <si>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</si>
  <si>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</si>
  <si>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</si>
  <si>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</si>
  <si>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</si>
  <si>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</si>
  <si>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</si>
  <si>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</si>
  <si>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</si>
  <si>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</si>
  <si>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</si>
  <si>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</si>
  <si>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</si>
  <si>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</si>
  <si>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</si>
  <si>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</si>
  <si>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</si>
  <si>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</si>
  <si>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</si>
  <si>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</si>
  <si>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</si>
  <si>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</si>
  <si>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</si>
  <si>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</si>
  <si>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</si>
  <si>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</si>
  <si>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</si>
  <si>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</si>
  <si>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</si>
  <si>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</si>
  <si>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</si>
  <si>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</si>
  <si>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</si>
  <si>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</si>
  <si>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</si>
  <si>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</si>
  <si>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</si>
  <si>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</si>
  <si>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</si>
  <si>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</si>
  <si>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</si>
  <si>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</si>
  <si>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</si>
  <si>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</si>
  <si>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</si>
  <si>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</si>
  <si>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</si>
  <si>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</si>
  <si>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</si>
  <si>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</si>
  <si>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</si>
  <si>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</si>
  <si>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</si>
  <si>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</si>
  <si>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</si>
  <si>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</si>
  <si>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</si>
  <si>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</si>
  <si>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</si>
  <si>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</si>
  <si>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</si>
  <si>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</si>
  <si>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</si>
  <si>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</si>
  <si>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</si>
  <si>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</si>
  <si>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</si>
  <si>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</si>
  <si>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</si>
  <si>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</si>
  <si>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</si>
  <si>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</si>
  <si>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</si>
  <si>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</si>
  <si>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</si>
  <si>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</si>
  <si>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</si>
  <si>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</si>
  <si>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</si>
  <si>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</si>
  <si>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</si>
  <si>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</si>
  <si>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</si>
  <si>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</si>
  <si>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</si>
  <si>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</si>
  <si>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</si>
  <si>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</si>
  <si>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</si>
  <si>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</si>
  <si>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</si>
  <si>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</si>
  <si>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</si>
  <si>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</si>
  <si>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</si>
  <si>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</si>
  <si>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</si>
  <si>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</si>
  <si>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</si>
  <si>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</si>
  <si>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</si>
  <si>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</si>
  <si>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</si>
  <si>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</si>
  <si>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</si>
  <si>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</si>
  <si>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</si>
  <si>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</si>
  <si>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</si>
  <si>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</si>
  <si>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</si>
  <si>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</si>
  <si>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</si>
  <si>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</si>
  <si>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</si>
  <si>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</si>
  <si>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</si>
  <si>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</si>
  <si>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</si>
  <si>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</si>
  <si>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</si>
  <si>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</si>
  <si>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</si>
  <si>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</si>
  <si>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</si>
  <si>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</si>
  <si>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</si>
  <si>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</si>
  <si>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</si>
  <si>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</si>
  <si>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</si>
  <si>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</si>
  <si>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</si>
  <si>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</si>
  <si>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</si>
  <si>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</si>
  <si>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</si>
  <si>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</si>
  <si>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</si>
  <si>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</si>
  <si>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</si>
  <si>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</si>
  <si>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</si>
  <si>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</si>
  <si>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</si>
  <si>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</si>
  <si>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</si>
  <si>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</si>
  <si>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</si>
  <si>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</si>
  <si>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</si>
  <si>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</si>
  <si>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</si>
  <si>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</si>
  <si>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</si>
  <si>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</si>
  <si>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</si>
  <si>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</si>
  <si>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</si>
  <si>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</si>
  <si>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</si>
  <si>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</si>
  <si>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</si>
  <si>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</si>
  <si>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</si>
  <si>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</si>
  <si>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</si>
  <si>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</si>
  <si>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</si>
  <si>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</si>
  <si>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</si>
  <si>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</si>
  <si>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</si>
  <si>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</si>
  <si>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</si>
  <si>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</si>
  <si>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</si>
  <si>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</si>
  <si>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</si>
  <si>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</si>
  <si>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</si>
  <si>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</si>
  <si>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</si>
  <si>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</si>
  <si>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</si>
  <si>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</si>
  <si>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</si>
  <si>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</si>
  <si>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</si>
  <si>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</si>
  <si>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</si>
  <si>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</si>
  <si>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</si>
  <si>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</si>
  <si>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</si>
  <si>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</si>
  <si>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</si>
  <si>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</si>
  <si>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</si>
  <si>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</si>
  <si>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</si>
  <si>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</si>
  <si>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</si>
  <si>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</si>
  <si>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</si>
  <si>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</si>
  <si>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</si>
  <si>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</si>
  <si>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</si>
  <si>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</si>
  <si>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</si>
  <si>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</si>
  <si>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</si>
  <si>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</si>
  <si>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</si>
  <si>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</si>
  <si>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</si>
  <si>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</si>
  <si>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</si>
  <si>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</si>
  <si>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</si>
  <si>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</si>
  <si>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</si>
  <si>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</si>
  <si>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</si>
  <si>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</si>
  <si>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</si>
  <si>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</si>
  <si>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</si>
  <si>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</si>
  <si>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</si>
  <si>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</si>
  <si>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</si>
  <si>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</si>
  <si>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</si>
  <si>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</si>
  <si>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</si>
  <si>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</si>
  <si>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</si>
  <si>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</si>
  <si>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</si>
  <si>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</si>
  <si>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</si>
  <si>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</si>
  <si>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</si>
  <si>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</si>
  <si>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</si>
  <si>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</si>
  <si>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</si>
  <si>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</si>
  <si>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</si>
  <si>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</si>
  <si>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</si>
  <si>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</si>
  <si>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</si>
  <si>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</si>
  <si>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</si>
  <si>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</si>
  <si>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</si>
  <si>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</si>
  <si>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</si>
  <si>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</si>
  <si>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</si>
  <si>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</si>
  <si>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</si>
  <si>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</si>
  <si>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</si>
  <si>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</si>
  <si>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</si>
  <si>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</si>
  <si>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</si>
  <si>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</si>
  <si>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</si>
  <si>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</si>
  <si>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</si>
  <si>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</si>
  <si>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</si>
  <si>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</si>
  <si>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</si>
  <si>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</si>
  <si>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</si>
  <si>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</si>
  <si>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</si>
  <si>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</si>
  <si>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</si>
  <si>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</si>
  <si>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</si>
  <si>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</si>
  <si>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</si>
  <si>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</si>
  <si>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</si>
  <si>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</si>
  <si>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</si>
  <si>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</si>
  <si>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</si>
  <si>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</si>
  <si>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</si>
  <si>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</si>
  <si>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</si>
  <si>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</si>
  <si>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</si>
  <si>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</si>
  <si>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</si>
  <si>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</si>
  <si>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</si>
  <si>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</si>
  <si>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</si>
  <si>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</si>
  <si>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</si>
  <si>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</si>
  <si>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</si>
  <si>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</si>
  <si>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</si>
  <si>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</si>
  <si>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</si>
  <si>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</si>
  <si>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</si>
  <si>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</si>
  <si>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</si>
  <si>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</si>
  <si>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</si>
  <si>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</si>
  <si>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</si>
  <si>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</si>
  <si>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</si>
  <si>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</si>
  <si>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</si>
  <si>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</si>
  <si>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</si>
  <si>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</si>
  <si>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</si>
  <si>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</si>
  <si>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</si>
  <si>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</si>
  <si>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</si>
  <si>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</si>
  <si>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</si>
  <si>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</si>
  <si>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</si>
  <si>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</si>
  <si>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</si>
  <si>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</si>
  <si>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</si>
  <si>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</si>
  <si>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</si>
  <si>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</si>
  <si>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</si>
  <si>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</si>
  <si>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</si>
  <si>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</si>
  <si>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</si>
  <si>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</si>
  <si>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</si>
  <si>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</si>
  <si>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</si>
  <si>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</si>
  <si>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</si>
  <si>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</si>
  <si>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</si>
  <si>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</si>
  <si>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</si>
  <si>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</si>
  <si>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</si>
  <si>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</si>
  <si>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</si>
  <si>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</si>
  <si>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</si>
  <si>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</si>
  <si>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</si>
  <si>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</si>
  <si>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</si>
  <si>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</si>
  <si>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</si>
  <si>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</si>
  <si>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</si>
  <si>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</si>
  <si>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</si>
  <si>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</si>
  <si>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</si>
  <si>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</si>
  <si>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</si>
  <si>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</si>
  <si>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</si>
  <si>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</si>
  <si>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</si>
  <si>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</si>
  <si>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</si>
  <si>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</si>
  <si>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</si>
  <si>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</si>
  <si>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</si>
  <si>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</si>
  <si>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</si>
  <si>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</si>
  <si>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</si>
  <si>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</si>
  <si>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</si>
  <si>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</si>
  <si>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</si>
  <si>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</si>
  <si>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</si>
  <si>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</si>
  <si>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</si>
  <si>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</si>
  <si>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</si>
  <si>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</si>
  <si>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</si>
  <si>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</si>
  <si>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</si>
  <si>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t>
  </si>
  <si>
    <t>128</t>
  </si>
  <si>
    <t>PRESTAR SERVICIO DE ATENCION EDUCACION INICIAL Y CUIDADO A NIÑOS Y NIÑAS MENORES DE 5 AÑOS O HASTA SU INGRESO AL GRADO DE TRANSICION CON EL FIN DE PROMOVER EL DESARROLLO INTEGRAL DE LA PRIMERA INFANCIA CON CALIDAD DE CONFORMIDAD CON LOS LINEAMIENTOS MANUA OPERATIVO LAS DIRECTRICES PARAMETROS Y ESTANDARES ESTABLECIDOS POR EL ICBF EN EL MARCO DE LA ESTRATEGIA</t>
  </si>
  <si>
    <t>150</t>
  </si>
  <si>
    <t>196</t>
  </si>
  <si>
    <t>PRESTAR SERVICIO DE ATENCION EDUCACION INICIAL Y CUIDADO A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LAS POLITICAS DE ESTADO PARA EL DESARROLLO INTEGRAL DE LA PRIMERA INFANCIA DE CERO A SIEMPRE EN LOS SERVICIOS DE LA MODALIDAD PROPIA E INTERCULTURAL</t>
  </si>
  <si>
    <t>247</t>
  </si>
  <si>
    <t>257</t>
  </si>
  <si>
    <t>330</t>
  </si>
  <si>
    <t>PRESTAR SERVICIO DE ATENCION EDUCACION INICIAL EN EL MARCO DE ATENCION INTEGRAL A MUJERES GESTANTES NIÑAS Y NIÑOS MENORES DE 5 AÑOS O HASTA SU INGRESO AL GRADO DE TRANSICION CON ESTRATEGIAS Y ACCIONES PERTINENTES OPORTUNAS Y DE CALIDAD DESDE LA INTERCULTURAL RESPONDIENDO DE LAS MODALIDADES Y LAS DIRECTRICES ESTABLECIDAS POR EL ICBF EN ARMONIA CON LAS POLITICAS DE ESTADO PARA EL DESARROLLO INTEGRAL DE LA PRIMERA INFANCIA DE CERO A SIEMPRE EN LOS SERVICIOS DE LA MODALIDAD PROPIA E INTERCULTURAL</t>
  </si>
  <si>
    <t>551</t>
  </si>
  <si>
    <t>PRESTAR SERVICIO DE ATENCION EDUCACION INICIAL Y CUIDADO A NIÑOS Y NIÑAS MENORES DE 5 AÑOS O HASTA SU INGRESO A L GRADO DE TRANSICION CON EL FIN DE PROMOVER EL DESARROLLO INTEGRAL DE LA PRIMERA INFANCIA CON CALIDAD DE CONFORMIDAD CON LOS LINEAMIENTOS MANUAL OPERATIVO LAS DIRECTRICES PARAMETROS Y ESTANDARES ESTABLECIDOS POR EL ICBF EN EL MARCO DE LA ESTRATEGIA</t>
  </si>
  <si>
    <t>YAMILITHZA DE JESUS PACHECO RIVEIRA</t>
  </si>
  <si>
    <t>CALLE 24 11 79</t>
  </si>
  <si>
    <t>3156607237</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</si>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</sst>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H53" sqref="H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696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825001499</v>
      </c>
      <c r="C20" s="5"/>
      <c r="D20" s="73"/>
      <c r="E20" s="5"/>
      <c r="F20" s="5"/>
      <c r="G20" s="5"/>
      <c r="H20" s="186"/>
      <c r="I20" s="149" t="s">
        <v>1154</v>
      </c>
      <c r="J20" s="150" t="s">
        <v>698</v>
      </c>
      <c r="K20" s="151">
        <v>4918936734</v>
      </c>
      <c r="L20" s="152"/>
      <c r="M20" s="152">
        <v>44561</v>
      </c>
      <c r="N20" s="135">
        <f>+(M20-L20)/30</f>
        <v>1485.3666666666666</v>
      </c>
      <c r="O20" s="138"/>
      <c r="U20" s="134"/>
      <c r="V20" s="105">
        <f ca="1">NOW()</f>
        <v>44193.828481597222</v>
      </c>
      <c r="W20" s="105">
        <f ca="1">NOW()</f>
        <v>44193.828481597222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42410</v>
      </c>
      <c r="F48" s="145">
        <v>42521</v>
      </c>
      <c r="G48" s="160">
        <f>IF(AND(E48&lt;&gt;"",F48&lt;&gt;""),((F48-E48)/30),"")</f>
        <v>3.7</v>
      </c>
      <c r="H48" s="114" t="s">
        <v>2679</v>
      </c>
      <c r="I48" s="113" t="s">
        <v>1154</v>
      </c>
      <c r="J48" s="113" t="s">
        <v>698</v>
      </c>
      <c r="K48" s="116">
        <v>721395900</v>
      </c>
      <c r="L48" s="115" t="s">
        <v>1148</v>
      </c>
      <c r="M48" s="117">
        <v>1</v>
      </c>
      <c r="N48" s="115" t="s">
        <v>1151</v>
      </c>
      <c r="O48" s="115" t="s">
        <v>26</v>
      </c>
      <c r="P48" s="78"/>
    </row>
    <row r="49" spans="1:16" s="6" customFormat="1" ht="24.75" customHeight="1" x14ac:dyDescent="0.25">
      <c r="A49" s="143">
        <v>2</v>
      </c>
      <c r="B49" s="111" t="s">
        <v>2677</v>
      </c>
      <c r="C49" s="112" t="s">
        <v>31</v>
      </c>
      <c r="D49" s="110" t="s">
        <v>2680</v>
      </c>
      <c r="E49" s="145">
        <v>42418</v>
      </c>
      <c r="F49" s="145">
        <v>42521</v>
      </c>
      <c r="G49" s="160">
        <f t="shared" ref="G49:G50" si="2">IF(AND(E49&lt;&gt;"",F49&lt;&gt;""),((F49-E49)/30),"")</f>
        <v>3.4333333333333331</v>
      </c>
      <c r="H49" s="122" t="s">
        <v>2679</v>
      </c>
      <c r="I49" s="113" t="s">
        <v>1154</v>
      </c>
      <c r="J49" s="113" t="s">
        <v>698</v>
      </c>
      <c r="K49" s="116">
        <v>240465300</v>
      </c>
      <c r="L49" s="115" t="s">
        <v>1148</v>
      </c>
      <c r="M49" s="117">
        <v>1</v>
      </c>
      <c r="N49" s="115" t="s">
        <v>1151</v>
      </c>
      <c r="O49" s="115" t="s">
        <v>26</v>
      </c>
      <c r="P49" s="78"/>
    </row>
    <row r="50" spans="1:16" s="6" customFormat="1" ht="24.75" customHeight="1" x14ac:dyDescent="0.25">
      <c r="A50" s="143">
        <v>3</v>
      </c>
      <c r="B50" s="111" t="s">
        <v>2677</v>
      </c>
      <c r="C50" s="112" t="s">
        <v>31</v>
      </c>
      <c r="D50" s="110" t="s">
        <v>2681</v>
      </c>
      <c r="E50" s="145">
        <v>43402</v>
      </c>
      <c r="F50" s="145">
        <v>43434</v>
      </c>
      <c r="G50" s="160">
        <f t="shared" si="2"/>
        <v>1.0666666666666667</v>
      </c>
      <c r="H50" s="119" t="s">
        <v>2682</v>
      </c>
      <c r="I50" s="113" t="s">
        <v>1154</v>
      </c>
      <c r="J50" s="113" t="s">
        <v>698</v>
      </c>
      <c r="K50" s="116">
        <v>667481031</v>
      </c>
      <c r="L50" s="115" t="s">
        <v>1148</v>
      </c>
      <c r="M50" s="117">
        <v>1</v>
      </c>
      <c r="N50" s="115" t="s">
        <v>1151</v>
      </c>
      <c r="O50" s="115" t="s">
        <v>26</v>
      </c>
      <c r="P50" s="78"/>
    </row>
    <row r="51" spans="1:16" s="6" customFormat="1" ht="24.75" customHeight="1" outlineLevel="1" x14ac:dyDescent="0.25">
      <c r="A51" s="143">
        <v>4</v>
      </c>
      <c r="B51" s="111" t="s">
        <v>2677</v>
      </c>
      <c r="C51" s="112" t="s">
        <v>31</v>
      </c>
      <c r="D51" s="110" t="s">
        <v>2683</v>
      </c>
      <c r="E51" s="145">
        <v>42520</v>
      </c>
      <c r="F51" s="145">
        <v>42719</v>
      </c>
      <c r="G51" s="160">
        <f t="shared" ref="G51:G107" si="3">IF(AND(E51&lt;&gt;"",F51&lt;&gt;""),((F51-E51)/30),"")</f>
        <v>6.6333333333333337</v>
      </c>
      <c r="H51" s="122" t="s">
        <v>2679</v>
      </c>
      <c r="I51" s="113" t="s">
        <v>1154</v>
      </c>
      <c r="J51" s="113" t="s">
        <v>698</v>
      </c>
      <c r="K51" s="116">
        <v>292714500</v>
      </c>
      <c r="L51" s="115" t="s">
        <v>1148</v>
      </c>
      <c r="M51" s="117">
        <v>1</v>
      </c>
      <c r="N51" s="115" t="s">
        <v>1151</v>
      </c>
      <c r="O51" s="115" t="s">
        <v>26</v>
      </c>
      <c r="P51" s="78"/>
    </row>
    <row r="52" spans="1:16" s="7" customFormat="1" ht="24.75" customHeight="1" outlineLevel="1" x14ac:dyDescent="0.25">
      <c r="A52" s="144">
        <v>5</v>
      </c>
      <c r="B52" s="111" t="s">
        <v>2677</v>
      </c>
      <c r="C52" s="112" t="s">
        <v>31</v>
      </c>
      <c r="D52" s="110" t="s">
        <v>2684</v>
      </c>
      <c r="E52" s="145">
        <v>42520</v>
      </c>
      <c r="F52" s="145">
        <v>42719</v>
      </c>
      <c r="G52" s="160">
        <f t="shared" si="3"/>
        <v>6.6333333333333337</v>
      </c>
      <c r="H52" s="122" t="s">
        <v>2679</v>
      </c>
      <c r="I52" s="113" t="s">
        <v>1154</v>
      </c>
      <c r="J52" s="113" t="s">
        <v>698</v>
      </c>
      <c r="K52" s="116">
        <v>985706370</v>
      </c>
      <c r="L52" s="115" t="s">
        <v>1148</v>
      </c>
      <c r="M52" s="117">
        <v>1</v>
      </c>
      <c r="N52" s="115" t="s">
        <v>1151</v>
      </c>
      <c r="O52" s="115" t="s">
        <v>26</v>
      </c>
      <c r="P52" s="79"/>
    </row>
    <row r="53" spans="1:16" s="7" customFormat="1" ht="24.75" customHeight="1" outlineLevel="1" x14ac:dyDescent="0.25">
      <c r="A53" s="144">
        <v>6</v>
      </c>
      <c r="B53" s="111" t="s">
        <v>2677</v>
      </c>
      <c r="C53" s="112" t="s">
        <v>31</v>
      </c>
      <c r="D53" s="110" t="s">
        <v>2685</v>
      </c>
      <c r="E53" s="145">
        <v>43073</v>
      </c>
      <c r="F53" s="145">
        <v>43312</v>
      </c>
      <c r="G53" s="160">
        <f t="shared" si="3"/>
        <v>7.9666666666666668</v>
      </c>
      <c r="H53" s="119" t="s">
        <v>2686</v>
      </c>
      <c r="I53" s="113" t="s">
        <v>1154</v>
      </c>
      <c r="J53" s="113" t="s">
        <v>698</v>
      </c>
      <c r="K53" s="123">
        <v>4364262924</v>
      </c>
      <c r="L53" s="115" t="s">
        <v>1148</v>
      </c>
      <c r="M53" s="117">
        <v>1</v>
      </c>
      <c r="N53" s="115" t="s">
        <v>1151</v>
      </c>
      <c r="O53" s="115" t="s">
        <v>26</v>
      </c>
      <c r="P53" s="79"/>
    </row>
    <row r="54" spans="1:16" s="7" customFormat="1" ht="24.75" customHeight="1" outlineLevel="1" x14ac:dyDescent="0.25">
      <c r="A54" s="144">
        <v>7</v>
      </c>
      <c r="B54" s="111" t="s">
        <v>2677</v>
      </c>
      <c r="C54" s="112" t="s">
        <v>31</v>
      </c>
      <c r="D54" s="110" t="s">
        <v>2687</v>
      </c>
      <c r="E54" s="145">
        <v>42718</v>
      </c>
      <c r="F54" s="145">
        <v>43084</v>
      </c>
      <c r="G54" s="160">
        <f t="shared" si="3"/>
        <v>12.2</v>
      </c>
      <c r="H54" s="114" t="s">
        <v>2688</v>
      </c>
      <c r="I54" s="113" t="s">
        <v>1154</v>
      </c>
      <c r="J54" s="113" t="s">
        <v>698</v>
      </c>
      <c r="K54" s="118">
        <v>5585950126</v>
      </c>
      <c r="L54" s="115" t="s">
        <v>1148</v>
      </c>
      <c r="M54" s="117">
        <v>1</v>
      </c>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2650</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2E-3</v>
      </c>
      <c r="G179" s="165">
        <f>IF(F179&gt;0,SUM(E179+F179),"")</f>
        <v>2.1999999999999999E-2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2.1999999999999999E-2</v>
      </c>
      <c r="D185" s="91" t="s">
        <v>2628</v>
      </c>
      <c r="E185" s="94">
        <f>+(C185*SUM(K20:K35))</f>
        <v>108216608.14799999</v>
      </c>
      <c r="F185" s="92"/>
      <c r="G185" s="93"/>
      <c r="H185" s="88"/>
      <c r="I185" s="90" t="s">
        <v>2627</v>
      </c>
      <c r="J185" s="166">
        <f>+SUM(M179:M183)</f>
        <v>0.02</v>
      </c>
      <c r="K185" s="202" t="s">
        <v>2628</v>
      </c>
      <c r="L185" s="202"/>
      <c r="M185" s="94">
        <f>+J185*(SUM(K20:K35))</f>
        <v>98378734.680000007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42402</v>
      </c>
      <c r="D193" s="5"/>
      <c r="E193" s="126">
        <v>23</v>
      </c>
      <c r="F193" s="5"/>
      <c r="G193" s="5"/>
      <c r="H193" s="147" t="s">
        <v>2689</v>
      </c>
      <c r="J193" s="5"/>
      <c r="K193" s="127">
        <v>42410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c r="L211" s="21"/>
      <c r="M211" s="21"/>
      <c r="N211" s="21"/>
      <c r="O211" s="8"/>
    </row>
    <row r="212" spans="1:15" x14ac:dyDescent="0.25">
      <c r="A212" s="9"/>
      <c r="B212" s="27" t="s">
        <v>2619</v>
      </c>
      <c r="C212" s="147" t="s">
        <v>2689</v>
      </c>
      <c r="D212" s="21"/>
      <c r="G212" s="27" t="s">
        <v>2621</v>
      </c>
      <c r="H212" s="148" t="s">
        <v>2691</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2020-12-29T00:34:18Z</cp:lastPrinted>
  <dcterms:created xsi:type="dcterms:W3CDTF">2020-10-14T21:57:42Z</dcterms:created>
  <dcterms:modified xsi:type="dcterms:W3CDTF">2020-12-29T00:53:07Z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