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opia\INVITACION 2020\NUE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<sst xmlns="http://schemas.openxmlformats.org/spreadsheetml/2006/main" count="3310" uniqueCount="2774">
  <si>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</si>
  <si>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</si>
  <si>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</si>
  <si>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</si>
  <si>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</si>
  <si>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</si>
  <si>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</si>
  <si>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</si>
  <si>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</si>
  <si>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</si>
  <si>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</si>
  <si>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</si>
  <si>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</si>
  <si>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</si>
  <si>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</si>
  <si>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</si>
  <si>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</si>
  <si>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</si>
  <si>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</si>
  <si>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</si>
  <si>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</si>
  <si>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</si>
  <si>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</si>
  <si>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</si>
  <si>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</si>
  <si>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</si>
  <si>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</si>
  <si>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</si>
  <si>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</si>
  <si>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</si>
  <si>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</si>
  <si>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</si>
  <si>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</si>
  <si>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</si>
  <si>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</si>
  <si>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</si>
  <si>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</si>
  <si>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</si>
  <si>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</si>
  <si>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</si>
  <si>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</si>
  <si>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</si>
  <si>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</si>
  <si>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</si>
  <si>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</si>
  <si>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</si>
  <si>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</si>
  <si>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</si>
  <si>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</si>
  <si>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</si>
  <si>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</si>
  <si>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</si>
  <si>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</si>
  <si>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</si>
  <si>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</si>
  <si>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</si>
  <si>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</si>
  <si>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</si>
  <si>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</si>
  <si>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</si>
  <si>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</si>
  <si>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</si>
  <si>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</si>
  <si>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</si>
  <si>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</si>
  <si>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</si>
  <si>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</si>
  <si>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</si>
  <si>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</si>
  <si>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</si>
  <si>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</si>
  <si>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</si>
  <si>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</si>
  <si>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</si>
  <si>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</si>
  <si>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</si>
  <si>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</si>
  <si>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</si>
  <si>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</si>
  <si>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</si>
  <si>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</si>
  <si>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</si>
  <si>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</si>
  <si>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</si>
  <si>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</si>
  <si>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</si>
  <si>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</si>
  <si>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</si>
  <si>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</si>
  <si>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</si>
  <si>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</si>
  <si>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</si>
  <si>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</si>
  <si>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</si>
  <si>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</si>
  <si>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</si>
  <si>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</si>
  <si>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</si>
  <si>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</si>
  <si>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</si>
  <si>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</si>
  <si>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</si>
  <si>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</si>
  <si>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</si>
  <si>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</si>
  <si>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</si>
  <si>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</si>
  <si>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</si>
  <si>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</si>
  <si>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</si>
  <si>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</si>
  <si>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</si>
  <si>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</si>
  <si>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</si>
  <si>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</si>
  <si>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</si>
  <si>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</si>
  <si>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</si>
  <si>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</si>
  <si>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</si>
  <si>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</si>
  <si>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</si>
  <si>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</si>
  <si>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</si>
  <si>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</si>
  <si>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</si>
  <si>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</si>
  <si>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</si>
  <si>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</si>
  <si>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</si>
  <si>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</si>
  <si>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</si>
  <si>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</si>
  <si>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</si>
  <si>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</si>
  <si>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</si>
  <si>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</si>
  <si>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</si>
  <si>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</si>
  <si>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</si>
  <si>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</si>
  <si>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</si>
  <si>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</si>
  <si>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</si>
  <si>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</si>
  <si>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</si>
  <si>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</si>
  <si>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</si>
  <si>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</si>
  <si>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</si>
  <si>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</si>
  <si>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</si>
  <si>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</si>
  <si>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</si>
  <si>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</si>
  <si>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</si>
  <si>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</si>
  <si>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</si>
  <si>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</si>
  <si>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</si>
  <si>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</si>
  <si>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</si>
  <si>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</si>
  <si>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</si>
  <si>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</si>
  <si>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</si>
  <si>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</si>
  <si>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</si>
  <si>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</si>
  <si>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</si>
  <si>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</si>
  <si>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</si>
  <si>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</si>
  <si>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</si>
  <si>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</si>
  <si>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</si>
  <si>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</si>
  <si>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</si>
  <si>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</si>
  <si>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</si>
  <si>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</si>
  <si>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</si>
  <si>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</si>
  <si>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</si>
  <si>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</si>
  <si>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</si>
  <si>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</si>
  <si>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</si>
  <si>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</si>
  <si>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</si>
  <si>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</si>
  <si>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</si>
  <si>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</si>
  <si>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</si>
  <si>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</si>
  <si>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</si>
  <si>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</si>
  <si>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</si>
  <si>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</si>
  <si>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</si>
  <si>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</si>
  <si>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</si>
  <si>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</si>
  <si>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</si>
  <si>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</si>
  <si>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</si>
  <si>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</si>
  <si>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</si>
  <si>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</si>
  <si>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</si>
  <si>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</si>
  <si>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</si>
  <si>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</si>
  <si>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</si>
  <si>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</si>
  <si>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</si>
  <si>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</si>
  <si>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</si>
  <si>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</si>
  <si>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</si>
  <si>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</si>
  <si>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</si>
  <si>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</si>
  <si>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</si>
  <si>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</si>
  <si>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</si>
  <si>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</si>
  <si>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</si>
  <si>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</si>
  <si>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</si>
  <si>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</si>
  <si>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</si>
  <si>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</si>
  <si>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</si>
  <si>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</si>
  <si>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</si>
  <si>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</si>
  <si>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</si>
  <si>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</si>
  <si>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</si>
  <si>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</si>
  <si>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</si>
  <si>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</si>
  <si>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</si>
  <si>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</si>
  <si>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</si>
  <si>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</si>
  <si>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</si>
  <si>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</si>
  <si>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</si>
  <si>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</si>
  <si>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</si>
  <si>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</si>
  <si>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</si>
  <si>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</si>
  <si>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</si>
  <si>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</si>
  <si>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</si>
  <si>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</si>
  <si>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</si>
  <si>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</si>
  <si>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</si>
  <si>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</si>
  <si>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</si>
  <si>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</si>
  <si>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</si>
  <si>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</si>
  <si>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</si>
  <si>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</si>
  <si>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</si>
  <si>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</si>
  <si>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</si>
  <si>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</si>
  <si>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</si>
  <si>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</si>
  <si>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</si>
  <si>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</si>
  <si>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</si>
  <si>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</si>
  <si>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</si>
  <si>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</si>
  <si>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</si>
  <si>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</si>
  <si>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</si>
  <si>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</si>
  <si>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</si>
  <si>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</si>
  <si>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</si>
  <si>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</si>
  <si>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</si>
  <si>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</si>
  <si>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</si>
  <si>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</si>
  <si>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</si>
  <si>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</si>
  <si>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</si>
  <si>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</si>
  <si>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</si>
  <si>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</si>
  <si>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</si>
  <si>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</si>
  <si>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</si>
  <si>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</si>
  <si>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</si>
  <si>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</si>
  <si>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</si>
  <si>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</si>
  <si>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</si>
  <si>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</si>
  <si>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</si>
  <si>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</si>
  <si>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</si>
  <si>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</si>
  <si>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</si>
  <si>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</si>
  <si>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</si>
  <si>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</si>
  <si>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</si>
  <si>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</si>
  <si>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</si>
  <si>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</si>
  <si>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</si>
  <si>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</si>
  <si>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</si>
  <si>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</si>
  <si>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</si>
  <si>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</si>
  <si>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</si>
  <si>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</si>
  <si>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</si>
  <si>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</si>
  <si>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</si>
  <si>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</si>
  <si>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</si>
  <si>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</si>
  <si>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</si>
  <si>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</si>
  <si>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</si>
  <si>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</si>
  <si>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</si>
  <si>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</si>
  <si>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</si>
  <si>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</si>
  <si>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</si>
  <si>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</si>
  <si>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</si>
  <si>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</si>
  <si>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</si>
  <si>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</si>
  <si>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</si>
  <si>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</si>
  <si>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</si>
  <si>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</si>
  <si>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</si>
  <si>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</si>
  <si>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</si>
  <si>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</si>
  <si>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</si>
  <si>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</si>
  <si>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</si>
  <si>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</si>
  <si>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</si>
  <si>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</si>
  <si>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</si>
  <si>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</si>
  <si>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</si>
  <si>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</si>
  <si>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</si>
  <si>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</si>
  <si>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</si>
  <si>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</si>
  <si>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</si>
  <si>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</si>
  <si>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</si>
  <si>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</si>
  <si>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</si>
  <si>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</si>
  <si>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</si>
  <si>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</si>
  <si>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</si>
  <si>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</si>
  <si>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</si>
  <si>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</si>
  <si>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</si>
  <si>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</si>
  <si>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</si>
  <si>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</si>
  <si>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</si>
  <si>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</si>
  <si>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</si>
  <si>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</si>
  <si>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</si>
  <si>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</si>
  <si>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</si>
  <si>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</si>
  <si>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</si>
  <si>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</si>
  <si>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</si>
  <si>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</si>
  <si>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</si>
  <si>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</si>
  <si>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</si>
  <si>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</si>
  <si>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</si>
  <si>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</si>
  <si>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</si>
  <si>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</si>
  <si>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</si>
  <si>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</si>
  <si>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</si>
  <si>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</si>
  <si>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</si>
  <si>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</si>
  <si>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</si>
  <si>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</si>
  <si>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</si>
  <si>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</si>
  <si>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</si>
  <si>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</si>
  <si>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</si>
  <si>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</si>
  <si>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</si>
  <si>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</si>
  <si>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</si>
  <si>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</si>
  <si>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</si>
  <si>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</si>
  <si>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</si>
  <si>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</si>
  <si>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</si>
  <si>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</si>
  <si>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</si>
  <si>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</si>
  <si>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</si>
  <si>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</si>
  <si>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</si>
  <si>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</si>
  <si>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</si>
  <si>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</si>
  <si>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</si>
  <si>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</si>
  <si>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</si>
  <si>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</si>
  <si>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</si>
  <si>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</si>
  <si>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</si>
  <si>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</si>
  <si>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</si>
  <si>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</si>
  <si>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</si>
  <si>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</si>
  <si>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</si>
  <si>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</si>
  <si>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</si>
  <si>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</si>
  <si>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</si>
  <si>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</si>
  <si>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</si>
  <si>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</si>
  <si>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</si>
  <si>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</si>
  <si>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</si>
  <si>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</si>
  <si>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</si>
  <si>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</si>
  <si>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</si>
  <si>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</si>
  <si>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</si>
  <si>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</si>
  <si>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</si>
  <si>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</si>
  <si>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</si>
  <si>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</si>
  <si>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</si>
  <si>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</si>
  <si>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</si>
  <si>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</si>
  <si>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</si>
  <si>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</si>
  <si>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</si>
  <si>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</si>
  <si>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</si>
  <si>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</si>
  <si>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</si>
  <si>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</si>
  <si>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</si>
  <si>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</si>
  <si>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</si>
  <si>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</si>
  <si>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</si>
  <si>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</si>
  <si>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</si>
  <si>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</si>
  <si>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</si>
  <si>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</si>
  <si>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</si>
  <si>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</si>
  <si>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</si>
  <si>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</si>
  <si>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</si>
  <si>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</si>
  <si>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</si>
  <si>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</si>
  <si>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</si>
  <si>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</si>
  <si>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</si>
  <si>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</si>
  <si>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</si>
  <si>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</si>
  <si>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</si>
  <si>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</si>
  <si>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</si>
  <si>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</si>
  <si>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</si>
  <si>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</si>
  <si>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</si>
  <si>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</si>
  <si>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</si>
  <si>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</si>
  <si>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</si>
  <si>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</si>
  <si>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</si>
  <si>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</si>
  <si>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</si>
  <si>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</si>
  <si>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</si>
  <si>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</si>
  <si>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</si>
  <si>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</si>
  <si>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</si>
  <si>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</si>
  <si>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</si>
  <si>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</si>
  <si>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</si>
  <si>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</si>
  <si>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</si>
  <si>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</si>
  <si>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</si>
  <si>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</si>
  <si>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</si>
  <si>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</si>
  <si>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</si>
  <si>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</si>
  <si>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</si>
  <si>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</si>
  <si>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</si>
  <si>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</si>
  <si>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</si>
  <si>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</si>
  <si>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</si>
  <si>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</si>
  <si>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</si>
  <si>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</si>
  <si>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</si>
  <si>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</si>
  <si>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</si>
  <si>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</si>
  <si>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</si>
  <si>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</si>
  <si>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</si>
  <si>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</si>
  <si>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</si>
  <si>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</si>
  <si>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</si>
  <si>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</si>
  <si>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</si>
  <si>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</si>
  <si>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</si>
  <si>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</si>
  <si>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</si>
  <si>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</si>
  <si>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</si>
  <si>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</si>
  <si>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</si>
  <si>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</si>
  <si>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</si>
  <si>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</si>
  <si>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</si>
  <si>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</si>
  <si>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</si>
  <si>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</si>
  <si>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</si>
  <si>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</si>
  <si>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</si>
  <si>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</si>
  <si>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</si>
  <si>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</si>
  <si>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</si>
  <si>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</si>
  <si>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</si>
  <si>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</si>
  <si>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</si>
  <si>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</si>
  <si>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</si>
  <si>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</si>
  <si>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</si>
  <si>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</si>
  <si>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</si>
  <si>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</si>
  <si>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</si>
  <si>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</si>
  <si>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</si>
  <si>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</si>
  <si>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</si>
  <si>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</si>
  <si>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</si>
  <si>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</si>
  <si>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</si>
  <si>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</si>
  <si>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</si>
  <si>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</si>
  <si>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</si>
  <si>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</si>
  <si>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</si>
  <si>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</si>
  <si>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</si>
  <si>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</si>
  <si>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</si>
  <si>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</si>
  <si>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</si>
  <si>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</si>
  <si>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</si>
  <si>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</si>
  <si>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</si>
  <si>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</si>
  <si>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</si>
  <si>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</si>
  <si>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</si>
  <si>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</si>
  <si>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</si>
  <si>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</si>
  <si>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</si>
  <si>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</si>
  <si>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</si>
  <si>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</si>
  <si>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</si>
  <si>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</si>
  <si>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</si>
  <si>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</si>
  <si>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</si>
  <si>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</si>
  <si>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</si>
  <si>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</si>
  <si>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</si>
  <si>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</si>
  <si>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</si>
  <si>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</si>
  <si>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</si>
  <si>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</si>
  <si>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</si>
  <si>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</si>
  <si>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</si>
  <si>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</si>
  <si>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</si>
  <si>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</si>
  <si>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</si>
  <si>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</si>
  <si>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</si>
  <si>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</si>
  <si>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</si>
  <si>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</si>
  <si>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</si>
  <si>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</si>
  <si>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</si>
  <si>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</si>
  <si>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</si>
  <si>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</si>
  <si>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</si>
  <si>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</si>
  <si>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</si>
  <si>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</si>
  <si>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</si>
  <si>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</si>
  <si>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</si>
  <si>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</si>
  <si>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</si>
  <si>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</si>
  <si>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</si>
  <si>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</si>
  <si>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</si>
  <si>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</si>
  <si>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</si>
  <si>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</si>
  <si>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</si>
  <si>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</si>
  <si>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</si>
  <si>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</si>
  <si>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</si>
  <si>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</si>
  <si>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</si>
  <si>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</si>
  <si>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</si>
  <si>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</si>
  <si>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</si>
  <si>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</si>
  <si>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</si>
  <si>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</si>
  <si>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</si>
  <si>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</si>
  <si>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</si>
  <si>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</si>
  <si>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</si>
  <si>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</si>
  <si>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</si>
  <si>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</si>
  <si>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</si>
  <si>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</si>
  <si>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</si>
  <si>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</si>
  <si>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</si>
  <si>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</si>
  <si>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</si>
  <si>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</si>
  <si>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</si>
  <si>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</si>
  <si>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</si>
  <si>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</si>
  <si>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</si>
  <si>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</si>
  <si>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</si>
  <si>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</si>
  <si>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</si>
  <si>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</si>
  <si>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</si>
  <si>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</si>
  <si>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</si>
  <si>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</si>
  <si>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</si>
  <si>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</si>
  <si>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</si>
  <si>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</si>
  <si>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</si>
  <si>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</si>
  <si>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</si>
  <si>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</si>
  <si>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</si>
  <si>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</si>
  <si>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</si>
  <si>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</si>
  <si>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</si>
  <si>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</si>
  <si>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</si>
  <si>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</si>
  <si>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</si>
  <si>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</si>
  <si>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</si>
  <si>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</si>
  <si>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</si>
  <si>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</si>
  <si>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</si>
  <si>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</si>
  <si>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</si>
  <si>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</si>
  <si>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</si>
  <si>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</si>
  <si>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</si>
  <si>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</si>
  <si>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</si>
  <si>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</si>
  <si>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</si>
  <si>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</si>
  <si>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</si>
  <si>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</si>
  <si>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</si>
  <si>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</si>
  <si>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</si>
  <si>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</si>
  <si>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</si>
  <si>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</si>
  <si>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</si>
  <si>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</si>
  <si>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</si>
  <si>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</si>
  <si>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</si>
  <si>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</si>
  <si>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</si>
  <si>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</si>
  <si>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</si>
  <si>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</si>
  <si>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</si>
  <si>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</si>
  <si>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</si>
  <si>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</si>
  <si>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</si>
  <si>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</si>
  <si>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</si>
  <si>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</si>
  <si>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</si>
  <si>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</si>
  <si>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</si>
  <si>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</si>
  <si>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</si>
  <si>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</si>
  <si>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</si>
  <si>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</si>
  <si>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</si>
  <si>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</si>
  <si>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</si>
  <si>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</si>
  <si>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</si>
  <si>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</si>
  <si>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</si>
  <si>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</si>
  <si>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</si>
  <si>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</si>
  <si>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</si>
  <si>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</si>
  <si>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</si>
  <si>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</si>
  <si>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</si>
  <si>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</si>
  <si>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</si>
  <si>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</si>
  <si>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</si>
  <si>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</si>
  <si>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</si>
  <si>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</si>
  <si>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</si>
  <si>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</si>
  <si>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</si>
  <si>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</si>
  <si>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</si>
  <si>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</si>
  <si>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</si>
  <si>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</si>
  <si>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</si>
  <si>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</si>
  <si>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</si>
  <si>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</si>
  <si>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</si>
  <si>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</si>
  <si>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</si>
  <si>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</si>
  <si>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</si>
  <si>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</si>
  <si>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</si>
  <si>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</si>
  <si>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</si>
  <si>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</si>
  <si>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</si>
  <si>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</si>
  <si>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</si>
  <si>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</si>
  <si>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</si>
  <si>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</si>
  <si>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</si>
  <si>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</si>
  <si>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</si>
  <si>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</si>
  <si>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</si>
  <si>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</si>
  <si>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</si>
  <si>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</si>
  <si>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</si>
  <si>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</si>
  <si>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</si>
  <si>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</si>
  <si>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</si>
  <si>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</si>
  <si>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</si>
  <si>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</si>
  <si>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</si>
  <si>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</si>
  <si>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</si>
  <si>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</si>
  <si>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</si>
  <si>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</si>
  <si>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</si>
  <si>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</si>
  <si>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</si>
  <si>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</si>
  <si>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</si>
  <si>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</si>
  <si>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</si>
  <si>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</si>
  <si>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</si>
  <si>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</si>
  <si>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</si>
  <si>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</si>
  <si>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</si>
  <si>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</si>
  <si>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</si>
  <si>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</si>
  <si>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</si>
  <si>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</si>
  <si>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</si>
  <si>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</si>
  <si>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</si>
  <si>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</si>
  <si>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</si>
  <si>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</si>
  <si>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</si>
  <si>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</si>
  <si>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</si>
  <si>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</si>
  <si>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</si>
  <si>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</si>
  <si>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</si>
  <si>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</si>
  <si>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</si>
  <si>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</si>
  <si>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</si>
  <si>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</si>
  <si>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</si>
  <si>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</si>
  <si>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</si>
  <si>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</si>
  <si>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</si>
  <si>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</si>
  <si>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</si>
  <si>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</si>
  <si>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</si>
  <si>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</si>
  <si>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</si>
  <si>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</si>
  <si>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</si>
  <si>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</si>
  <si>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</si>
  <si>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</si>
  <si>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</si>
  <si>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</si>
  <si>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</si>
  <si>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</si>
  <si>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</si>
  <si>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</si>
  <si>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</si>
  <si>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</si>
  <si>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</si>
  <si>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</si>
  <si>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</si>
  <si>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</si>
  <si>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</si>
  <si>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</si>
  <si>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</si>
  <si>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</si>
  <si>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</si>
  <si>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</si>
  <si>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</si>
  <si>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</si>
  <si>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</si>
  <si>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</si>
  <si>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</si>
  <si>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</si>
  <si>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</si>
  <si>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</si>
  <si>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</si>
  <si>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</si>
  <si>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</si>
  <si>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</si>
  <si>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</si>
  <si>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</si>
  <si>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</si>
  <si>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</si>
  <si>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</si>
  <si>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</si>
  <si>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</si>
  <si>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</si>
  <si>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</si>
  <si>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</si>
  <si>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</si>
  <si>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</si>
  <si>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</si>
  <si>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</si>
  <si>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</si>
  <si>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</si>
  <si>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</si>
  <si>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</si>
  <si>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</si>
  <si>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</si>
  <si>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</si>
  <si>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</si>
  <si>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</si>
  <si>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</si>
  <si>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</si>
  <si>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</si>
  <si>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</si>
  <si>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</si>
  <si>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</si>
  <si>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</si>
  <si>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</si>
  <si>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</si>
  <si>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</si>
  <si>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</si>
  <si>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</si>
  <si>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</si>
  <si>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</si>
  <si>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</si>
  <si>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</si>
  <si>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</si>
  <si>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</si>
  <si>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</si>
  <si>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</si>
  <si>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</si>
  <si>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</si>
  <si>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</si>
  <si>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</si>
  <si>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</si>
  <si>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</si>
  <si>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</si>
  <si>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</si>
  <si>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</si>
  <si>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</si>
  <si>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</si>
  <si>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</si>
  <si>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</si>
  <si>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</si>
  <si>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</si>
  <si>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</si>
  <si>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</si>
  <si>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</si>
  <si>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</si>
  <si>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</si>
  <si>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</si>
  <si>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</si>
  <si>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</si>
  <si>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</si>
  <si>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</si>
  <si>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</si>
  <si>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</si>
  <si>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</si>
  <si>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</si>
  <si>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</si>
  <si>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</si>
  <si>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</si>
  <si>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</si>
  <si>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</si>
  <si>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</si>
  <si>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</si>
  <si>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</si>
  <si>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</si>
  <si>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</si>
  <si>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</si>
  <si>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</si>
  <si>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</si>
  <si>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</si>
  <si>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</si>
  <si>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</si>
  <si>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</si>
  <si>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</si>
  <si>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</si>
  <si>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</si>
  <si>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</si>
  <si>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</si>
  <si>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</si>
  <si>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</si>
  <si>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</si>
  <si>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</si>
  <si>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</si>
  <si>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</si>
  <si>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</si>
  <si>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</si>
  <si>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</si>
  <si>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</si>
  <si>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</si>
  <si>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</si>
  <si>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</si>
  <si>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</si>
  <si>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</si>
  <si>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</si>
  <si>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</si>
  <si>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</si>
  <si>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</si>
  <si>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</si>
  <si>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</si>
  <si>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</si>
  <si>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</si>
  <si>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</si>
  <si>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</si>
  <si>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</si>
  <si>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</si>
  <si>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</si>
  <si>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</si>
  <si>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</si>
  <si>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</si>
  <si>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</si>
  <si>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</si>
  <si>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</si>
  <si>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</si>
  <si>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</si>
  <si>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</si>
  <si>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</si>
  <si>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</si>
  <si>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</si>
  <si>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</si>
  <si>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</si>
  <si>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</si>
  <si>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</si>
  <si>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</si>
  <si>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</si>
  <si>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</si>
  <si>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</si>
  <si>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</si>
  <si>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</si>
  <si>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</si>
  <si>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</si>
  <si>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</si>
  <si>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</si>
  <si>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</si>
  <si>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</si>
  <si>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</si>
  <si>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</si>
  <si>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</si>
  <si>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</si>
  <si>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</si>
  <si>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</si>
  <si>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</si>
  <si>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</si>
  <si>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</si>
  <si>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</si>
  <si>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</si>
  <si>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</si>
  <si>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</si>
  <si>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</si>
  <si>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</si>
  <si>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</si>
  <si>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</si>
  <si>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</si>
  <si>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</si>
  <si>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</si>
  <si>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</si>
  <si>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</si>
  <si>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</si>
  <si>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</si>
  <si>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</si>
  <si>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</si>
  <si>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</si>
  <si>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</si>
  <si>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</si>
  <si>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</si>
  <si>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</si>
  <si>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</si>
  <si>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</si>
  <si>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</si>
  <si>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</si>
  <si>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</si>
  <si>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</si>
  <si>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</si>
  <si>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</si>
  <si>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</si>
  <si>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</si>
  <si>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</si>
  <si>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</si>
  <si>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</si>
  <si>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</si>
  <si>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</si>
  <si>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</si>
  <si>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</si>
  <si>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</si>
  <si>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</si>
  <si>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</si>
  <si>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</si>
  <si>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</si>
  <si>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</si>
  <si>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</si>
  <si>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</si>
  <si>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</si>
  <si>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</si>
  <si>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</si>
  <si>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</si>
  <si>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</si>
  <si>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</si>
  <si>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</si>
  <si>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</si>
  <si>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</si>
  <si>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</si>
  <si>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</si>
  <si>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</si>
  <si>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</si>
  <si>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</si>
  <si>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</si>
  <si>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</si>
  <si>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</si>
  <si>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</si>
  <si>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</si>
  <si>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</si>
  <si>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</si>
  <si>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</si>
  <si>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</si>
  <si>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</si>
  <si>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</si>
  <si>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</si>
  <si>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</si>
  <si>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</si>
  <si>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</si>
  <si>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</si>
  <si>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</si>
  <si>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</si>
  <si>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</si>
  <si>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</si>
  <si>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</si>
  <si>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</si>
  <si>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</si>
  <si>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</si>
  <si>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</si>
  <si>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</si>
  <si>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</si>
  <si>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</si>
  <si>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</si>
  <si>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</si>
  <si>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</si>
  <si>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</si>
  <si>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</si>
  <si>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</si>
  <si>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</si>
  <si>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</si>
  <si>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</si>
  <si>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</si>
  <si>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</si>
  <si>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</si>
  <si>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</si>
  <si>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</si>
  <si>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</si>
  <si>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</si>
  <si>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</si>
  <si>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</si>
  <si>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</si>
  <si>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</si>
  <si>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</si>
  <si>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</si>
  <si>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</si>
  <si>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</si>
  <si>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</si>
  <si>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</si>
  <si>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</si>
  <si>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</si>
  <si>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</si>
  <si>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</si>
  <si>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</si>
  <si>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</si>
  <si>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</si>
  <si>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</si>
  <si>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</si>
  <si>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</si>
  <si>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</si>
  <si>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</si>
  <si>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</si>
  <si>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</si>
  <si>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</si>
  <si>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</si>
  <si>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</si>
  <si>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</si>
  <si>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</si>
  <si>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</si>
  <si>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</si>
  <si>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</si>
  <si>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</si>
  <si>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</si>
  <si>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</si>
  <si>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</si>
  <si>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</si>
  <si>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</si>
  <si>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</si>
  <si>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</si>
  <si>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</si>
  <si>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</si>
  <si>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</si>
  <si>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</si>
  <si>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</si>
  <si>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</si>
  <si>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</si>
  <si>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</si>
  <si>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</si>
  <si>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</si>
  <si>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</si>
  <si>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</si>
  <si>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</si>
  <si>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</si>
  <si>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</si>
  <si>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</si>
  <si>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</si>
  <si>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</si>
  <si>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</si>
  <si>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</si>
  <si>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</si>
  <si>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</si>
  <si>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</si>
  <si>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</si>
  <si>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</si>
  <si>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</si>
  <si>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</si>
  <si>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</si>
  <si>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</si>
  <si>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</si>
  <si>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</si>
  <si>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</si>
  <si>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</si>
  <si>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</si>
  <si>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</si>
  <si>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</si>
  <si>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</si>
  <si>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</si>
  <si>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</si>
  <si>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</si>
  <si>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</si>
  <si>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</si>
  <si>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</si>
  <si>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</si>
  <si>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</si>
  <si>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</si>
  <si>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</si>
  <si>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</si>
  <si>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</si>
  <si>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</si>
  <si>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</si>
  <si>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</si>
  <si>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</si>
  <si>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</si>
  <si>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</si>
  <si>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</si>
  <si>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</si>
  <si>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</si>
  <si>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</si>
  <si>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</si>
  <si>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</si>
  <si>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</si>
  <si>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</si>
  <si>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</si>
  <si>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</si>
  <si>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</si>
  <si>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</si>
  <si>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</si>
  <si>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</si>
  <si>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</si>
  <si>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</si>
  <si>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</si>
  <si>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</si>
  <si>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</si>
  <si>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</si>
  <si>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</si>
  <si>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</si>
  <si>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</si>
  <si>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</si>
  <si>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</si>
  <si>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</si>
  <si>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</si>
  <si>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</si>
  <si>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</si>
  <si>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</si>
  <si>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</si>
  <si>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</si>
  <si>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</si>
  <si>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</si>
  <si>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</si>
  <si>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</si>
  <si>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</si>
  <si>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</si>
  <si>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</si>
  <si>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</si>
  <si>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</si>
  <si>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</si>
  <si>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</si>
  <si>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</si>
  <si>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</si>
  <si>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</si>
  <si>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</si>
  <si>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</si>
  <si>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</si>
  <si>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</si>
  <si>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</si>
  <si>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</si>
  <si>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</si>
  <si>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</si>
  <si>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</si>
  <si>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</si>
  <si>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</si>
  <si>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</si>
  <si>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</si>
  <si>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</si>
  <si>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</si>
  <si>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</si>
  <si>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</si>
  <si>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</si>
  <si>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</si>
  <si>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</si>
  <si>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</si>
  <si>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</si>
  <si>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</si>
  <si>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</si>
  <si>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</si>
  <si>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</si>
  <si>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</si>
  <si>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</si>
  <si>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</si>
  <si>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</si>
  <si>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</si>
  <si>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</si>
  <si>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</si>
  <si>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</si>
  <si>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</si>
  <si>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</si>
  <si>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</si>
  <si>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</si>
  <si>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</si>
  <si>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</si>
  <si>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</si>
  <si>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</si>
  <si>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</si>
  <si>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</si>
  <si>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</si>
  <si>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</si>
  <si>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</si>
  <si>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</si>
  <si>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</si>
  <si>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</si>
  <si>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</si>
  <si>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</si>
  <si>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</si>
  <si>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</si>
  <si>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</si>
  <si>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</si>
  <si>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</si>
  <si>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</si>
  <si>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</si>
  <si>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</si>
  <si>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</si>
  <si>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</si>
  <si>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</si>
  <si>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</si>
  <si>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</si>
  <si>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</si>
  <si>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</si>
  <si>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</si>
  <si>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</si>
  <si>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</si>
  <si>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</si>
  <si>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</si>
  <si>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</si>
  <si>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</si>
  <si>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</si>
  <si>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</si>
  <si>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</si>
  <si>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</si>
  <si>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</si>
  <si>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</si>
  <si>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</si>
  <si>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</si>
  <si>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</si>
  <si>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</si>
  <si>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</si>
  <si>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</si>
  <si>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</si>
  <si>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</si>
  <si>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</si>
  <si>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</si>
  <si>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</si>
  <si>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</si>
  <si>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</si>
  <si>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</si>
  <si>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</si>
  <si>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</si>
  <si>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</si>
  <si>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</si>
  <si>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</si>
  <si>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</si>
  <si>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</si>
  <si>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</si>
  <si>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</si>
  <si>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</si>
  <si>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</si>
  <si>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</si>
  <si>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</si>
  <si>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</si>
  <si>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</si>
  <si>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</si>
  <si>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</si>
  <si>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</si>
  <si>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</si>
  <si>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</si>
  <si>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</si>
  <si>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</si>
  <si>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</si>
  <si>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</si>
  <si>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</si>
  <si>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</si>
  <si>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</si>
  <si>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</si>
  <si>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</si>
  <si>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</si>
  <si>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</si>
  <si>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</si>
  <si>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</si>
  <si>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</si>
  <si>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</si>
  <si>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</si>
  <si>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</si>
  <si>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</si>
  <si>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</si>
  <si>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</si>
  <si>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</si>
  <si>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</si>
  <si>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</si>
  <si>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</si>
  <si>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</si>
  <si>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</si>
  <si>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</si>
  <si>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</si>
  <si>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</si>
  <si>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</si>
  <si>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</si>
  <si>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</si>
  <si>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</si>
  <si>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</si>
  <si>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</si>
  <si>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</si>
  <si>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</si>
  <si>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</si>
  <si>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</si>
  <si>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</si>
  <si>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</si>
  <si>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</si>
  <si>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</si>
  <si>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</si>
  <si>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</si>
  <si>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</si>
  <si>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</si>
  <si>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</si>
  <si>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</si>
  <si>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</si>
  <si>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</si>
  <si>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</si>
  <si>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</si>
  <si>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</si>
  <si>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</si>
  <si>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</si>
  <si>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</si>
  <si>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</si>
  <si>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</si>
  <si>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</si>
  <si>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</si>
  <si>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</si>
  <si>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</si>
  <si>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</si>
  <si>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</si>
  <si>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</si>
  <si>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</si>
  <si>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</si>
  <si>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</si>
  <si>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</si>
  <si>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</si>
  <si>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</si>
  <si>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</si>
  <si>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</si>
  <si>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</si>
  <si>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</si>
  <si>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</si>
  <si>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</si>
  <si>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</si>
  <si>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</si>
  <si>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</si>
  <si>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</si>
  <si>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</si>
  <si>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</si>
  <si>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</si>
  <si>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</si>
  <si>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</si>
  <si>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</si>
  <si>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</si>
  <si>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</si>
  <si>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</si>
  <si>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</si>
  <si>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</si>
  <si>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</si>
  <si>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</si>
  <si>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</si>
  <si>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</si>
  <si>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</si>
  <si>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</si>
  <si>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</si>
  <si>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</si>
  <si>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</si>
  <si>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</si>
  <si>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</si>
  <si>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</si>
  <si>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</si>
  <si>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</si>
  <si>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</si>
  <si>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</si>
  <si>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</si>
  <si>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</si>
  <si>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</si>
  <si>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</si>
  <si>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</si>
  <si>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</si>
  <si>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</si>
  <si>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</si>
  <si>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</si>
  <si>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</si>
  <si>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</si>
  <si>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</si>
  <si>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</si>
  <si>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</si>
  <si>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</si>
  <si>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</si>
  <si>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</si>
  <si>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</si>
  <si>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</si>
  <si>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</si>
  <si>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</si>
  <si>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</si>
  <si>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</si>
  <si>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</si>
  <si>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</si>
  <si>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</si>
  <si>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</si>
  <si>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</si>
  <si>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</si>
  <si>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</si>
  <si>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</si>
  <si>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</si>
  <si>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</si>
  <si>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</si>
  <si>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</si>
  <si>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</si>
  <si>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</si>
  <si>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</si>
  <si>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</si>
  <si>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</si>
  <si>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</si>
  <si>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</si>
  <si>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</si>
  <si>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</si>
  <si>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</si>
  <si>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</si>
  <si>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</si>
  <si>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</si>
  <si>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</si>
  <si>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</si>
  <si>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</si>
  <si>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</si>
  <si>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</si>
  <si>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</si>
  <si>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</si>
  <si>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</si>
  <si>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</si>
  <si>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</si>
  <si>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</si>
  <si>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</si>
  <si>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</si>
  <si>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</si>
  <si>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</si>
  <si>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</si>
  <si>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</si>
  <si>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</si>
  <si>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</si>
  <si>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</si>
  <si>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</si>
  <si>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</si>
  <si>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</si>
  <si>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</si>
  <si>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</si>
  <si>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</si>
  <si>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</si>
  <si>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</si>
  <si>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</si>
  <si>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</si>
  <si>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</si>
  <si>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</si>
  <si>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</si>
  <si>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</si>
  <si>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</si>
  <si>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</si>
  <si>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</si>
  <si>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</si>
  <si>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</si>
  <si>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</si>
  <si>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</si>
  <si>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</si>
  <si>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</si>
  <si>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</si>
  <si>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</si>
  <si>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</si>
  <si>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</si>
  <si>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</si>
  <si>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</si>
  <si>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</si>
  <si>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</si>
  <si>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</si>
  <si>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</si>
  <si>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</si>
  <si>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</si>
  <si>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</si>
  <si>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</si>
  <si>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</si>
  <si>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</si>
  <si>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</si>
  <si>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</si>
  <si>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</si>
  <si>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</si>
  <si>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</si>
  <si>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</si>
  <si>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</si>
  <si>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</si>
  <si>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</si>
  <si>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</si>
  <si>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</si>
  <si>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</si>
  <si>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</si>
  <si>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</si>
  <si>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</si>
  <si>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</si>
  <si>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</si>
  <si>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</si>
  <si>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</si>
  <si>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</si>
  <si>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</si>
  <si>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</si>
  <si>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</si>
  <si>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</si>
  <si>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</si>
  <si>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</si>
  <si>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</si>
  <si>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</si>
  <si>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</si>
  <si>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</si>
  <si>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</si>
  <si>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</si>
  <si>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</si>
  <si>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</si>
  <si>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</si>
  <si>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</si>
  <si>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</si>
  <si>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</si>
  <si>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</si>
  <si>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</si>
  <si>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</si>
  <si>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</si>
  <si>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</si>
  <si>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</si>
  <si>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</si>
  <si>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</si>
  <si>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</si>
  <si>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</si>
  <si>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</si>
  <si>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</si>
  <si>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</si>
  <si>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</si>
  <si>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</si>
  <si>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</si>
  <si>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</si>
  <si>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</si>
  <si>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</si>
  <si>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</si>
  <si>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</si>
  <si>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</si>
  <si>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</si>
  <si>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</si>
  <si>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</si>
  <si>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</si>
  <si>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</si>
  <si>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</si>
  <si>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</si>
  <si>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</si>
  <si>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</si>
  <si>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</si>
  <si>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</si>
  <si>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</si>
  <si>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</si>
  <si>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</si>
  <si>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</si>
  <si>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</si>
  <si>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</si>
  <si>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</si>
  <si>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</si>
  <si>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</si>
  <si>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</si>
  <si>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</si>
  <si>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</si>
  <si>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</si>
  <si>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</si>
  <si>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</si>
  <si>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</si>
  <si>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</si>
  <si>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</si>
  <si>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</si>
  <si>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</si>
  <si>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</si>
  <si>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</si>
  <si>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</si>
  <si>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</si>
  <si>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</si>
  <si>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</si>
  <si>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</si>
  <si>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</si>
  <si>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</si>
  <si>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</si>
  <si>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</si>
  <si>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</si>
  <si>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</si>
  <si>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</si>
  <si>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</si>
  <si>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</si>
  <si>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</si>
  <si>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</si>
  <si>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</si>
  <si>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</si>
  <si>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</si>
  <si>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</si>
  <si>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</si>
  <si>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</si>
  <si>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</si>
  <si>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</si>
  <si>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</si>
  <si>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</si>
  <si>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</si>
  <si>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</si>
  <si>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</si>
  <si>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</si>
  <si>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</si>
  <si>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</si>
  <si>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</si>
  <si>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</si>
  <si>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</si>
  <si>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</si>
  <si>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</si>
  <si>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</si>
  <si>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</si>
  <si>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</si>
  <si>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</si>
  <si>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</si>
  <si>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</si>
  <si>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</si>
  <si>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</si>
  <si>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</si>
  <si>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</si>
  <si>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</si>
  <si>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</si>
  <si>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</si>
  <si>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</si>
  <si>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</si>
  <si>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</si>
  <si>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</si>
  <si>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</si>
  <si>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</si>
  <si>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</si>
  <si>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</si>
  <si>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</si>
  <si>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</si>
  <si>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</si>
  <si>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</si>
  <si>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</si>
  <si>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</si>
  <si>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</si>
  <si>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</si>
  <si>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</si>
  <si>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</si>
  <si>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</si>
  <si>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</si>
  <si>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</si>
  <si>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</si>
  <si>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</si>
  <si>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</si>
  <si>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</si>
  <si>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</si>
  <si>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</si>
  <si>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</si>
  <si>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</si>
  <si>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</si>
  <si>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</si>
  <si>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</si>
  <si>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</si>
  <si>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</si>
  <si>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</si>
  <si>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</si>
  <si>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</si>
  <si>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</si>
  <si>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</si>
  <si>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</si>
  <si>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</si>
  <si>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</si>
  <si>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</si>
  <si>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</si>
  <si>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</si>
  <si>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</si>
  <si>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</si>
  <si>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</si>
  <si>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</si>
  <si>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</si>
  <si>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</si>
  <si>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</si>
  <si>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</si>
  <si>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</si>
  <si>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</si>
  <si>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</si>
  <si>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</si>
  <si>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</si>
  <si>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</si>
  <si>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</si>
  <si>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</si>
  <si>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</si>
  <si>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</si>
  <si>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</si>
  <si>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</si>
  <si>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</si>
  <si>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</si>
  <si>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</si>
  <si>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</si>
  <si>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</si>
  <si>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</si>
  <si>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</si>
  <si>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</si>
  <si>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</si>
  <si>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</si>
  <si>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</si>
  <si>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</si>
  <si>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</si>
  <si>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</si>
  <si>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</si>
  <si>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</si>
  <si>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</si>
  <si>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</si>
  <si>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</si>
  <si>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</si>
  <si>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</si>
  <si>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</si>
  <si>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</si>
  <si>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</si>
  <si>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</si>
  <si>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</si>
  <si>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</si>
  <si>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</si>
  <si>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</si>
  <si>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</si>
  <si>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</si>
  <si>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</si>
  <si>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</si>
  <si>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</si>
  <si>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</si>
  <si>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</si>
  <si>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</si>
  <si>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</si>
  <si>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</si>
  <si>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</si>
  <si>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</si>
  <si>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</si>
  <si>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</si>
  <si>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</si>
  <si>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</si>
  <si>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</si>
  <si>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</si>
  <si>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</si>
  <si>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</si>
  <si>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</si>
  <si>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</si>
  <si>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</si>
  <si>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</si>
  <si>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</si>
  <si>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</si>
  <si>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</si>
  <si>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</si>
  <si>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</si>
  <si>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</si>
  <si>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</si>
  <si>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</si>
  <si>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</si>
  <si>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</si>
  <si>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</si>
  <si>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</si>
  <si>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</si>
  <si>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</si>
  <si>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</si>
  <si>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</si>
  <si>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</si>
  <si>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</si>
  <si>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</si>
  <si>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</si>
  <si>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</si>
  <si>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</si>
  <si>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</si>
  <si>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</si>
  <si>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</si>
  <si>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</si>
  <si>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</si>
  <si>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</si>
  <si>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</si>
  <si>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</si>
  <si>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</si>
  <si>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</si>
  <si>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</si>
  <si>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</si>
  <si>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</si>
  <si>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</si>
  <si>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</si>
  <si>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</si>
  <si>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</si>
  <si>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</si>
  <si>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</si>
  <si>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</si>
  <si>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</si>
  <si>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</si>
  <si>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</si>
  <si>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</si>
  <si>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</si>
  <si>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</si>
  <si>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</si>
  <si>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</si>
  <si>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</si>
  <si>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</si>
  <si>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</si>
  <si>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</si>
  <si>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</si>
  <si>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</si>
  <si>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</si>
  <si>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</si>
  <si>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</si>
  <si>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</si>
  <si>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</si>
  <si>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</si>
  <si>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</si>
  <si>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</si>
  <si>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</si>
  <si>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</si>
  <si>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</si>
  <si>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</si>
  <si>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</si>
  <si>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</si>
  <si>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</si>
  <si>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</si>
  <si>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</si>
  <si>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</si>
  <si>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</si>
  <si>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</si>
  <si>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</si>
  <si>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</si>
  <si>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</si>
  <si>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</si>
  <si>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</si>
  <si>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</si>
  <si>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</si>
  <si>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</si>
  <si>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</si>
  <si>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</si>
  <si>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</si>
  <si>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</si>
  <si>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</si>
  <si>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</si>
  <si>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</si>
  <si>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</si>
  <si>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</si>
  <si>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</si>
  <si>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</si>
  <si>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</si>
  <si>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</si>
  <si>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</si>
  <si>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</si>
  <si>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</si>
  <si>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</si>
  <si>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</si>
  <si>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</si>
  <si>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</si>
  <si>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</si>
  <si>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</si>
  <si>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</si>
  <si>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</si>
  <si>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</si>
  <si>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</si>
  <si>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</si>
  <si>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</si>
  <si>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</si>
  <si>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</si>
  <si>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</si>
  <si>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</si>
  <si>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</si>
  <si>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</si>
  <si>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</si>
  <si>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</si>
  <si>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</si>
  <si>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</si>
  <si>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</si>
  <si>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</si>
  <si>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</si>
  <si>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</si>
  <si>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</si>
  <si>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</si>
  <si>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</si>
  <si>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</si>
  <si>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</si>
  <si>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</si>
  <si>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</si>
  <si>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</si>
  <si>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</si>
  <si>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</si>
  <si>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</si>
  <si>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</si>
  <si>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</si>
  <si>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</si>
  <si>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</si>
  <si>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</si>
  <si>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</si>
  <si>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</si>
  <si>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</si>
  <si>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</si>
  <si>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</si>
  <si>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</si>
  <si>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</si>
  <si>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</si>
  <si>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</si>
  <si>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</si>
  <si>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</si>
  <si>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</si>
  <si>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</si>
  <si>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</si>
  <si>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</si>
  <si>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</si>
  <si>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</si>
  <si>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</si>
  <si>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</si>
  <si>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</si>
  <si>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</si>
  <si>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</si>
  <si>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</si>
  <si>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</si>
  <si>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</si>
  <si>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</si>
  <si>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</si>
  <si>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</si>
  <si>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</si>
  <si>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</si>
  <si>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</si>
  <si>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</si>
  <si>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</si>
  <si>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</si>
  <si>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</si>
  <si>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</si>
  <si>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</si>
  <si>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</si>
  <si>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</si>
  <si>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</si>
  <si>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</si>
  <si>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</si>
  <si>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</si>
  <si>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</si>
  <si>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</si>
  <si>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</si>
  <si>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</si>
  <si>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</si>
  <si>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</si>
  <si>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</si>
  <si>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</si>
  <si>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</si>
  <si>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</si>
  <si>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</si>
  <si>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</si>
  <si>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</si>
  <si>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</si>
  <si>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</si>
  <si>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</si>
  <si>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</si>
  <si>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</si>
  <si>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</si>
  <si>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</si>
  <si>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</si>
  <si>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</si>
  <si>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</si>
  <si>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</si>
  <si>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</si>
  <si>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</si>
  <si>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</si>
  <si>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</si>
  <si>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</si>
  <si>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</si>
  <si>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</si>
  <si>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</si>
  <si>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</si>
  <si>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</si>
  <si>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</si>
  <si>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</si>
  <si>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</si>
  <si>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</si>
  <si>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</si>
  <si>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</si>
  <si>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</si>
  <si>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</si>
  <si>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</si>
  <si>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</si>
  <si>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</si>
  <si>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</si>
  <si>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</si>
  <si>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</si>
  <si>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</si>
  <si>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</si>
  <si>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</si>
  <si>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</si>
  <si>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</si>
  <si>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</si>
  <si>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</si>
  <si>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</si>
  <si>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</si>
  <si>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</si>
  <si>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</si>
  <si>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</si>
  <si>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</si>
  <si>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</si>
  <si>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</si>
  <si>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</si>
  <si>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</si>
  <si>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</si>
  <si>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</si>
  <si>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</si>
  <si>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</si>
  <si>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</si>
  <si>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</si>
  <si>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</si>
  <si>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</si>
  <si>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</si>
  <si>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</si>
  <si>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</si>
  <si>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</si>
  <si>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</si>
  <si>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</si>
  <si>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</si>
  <si>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</si>
  <si>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</si>
  <si>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</si>
  <si>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</si>
  <si>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</si>
  <si>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</si>
  <si>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</si>
  <si>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</si>
  <si>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</si>
  <si>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</si>
  <si>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</si>
  <si>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</si>
  <si>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</si>
  <si>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</si>
  <si>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</si>
  <si>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</si>
  <si>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</si>
  <si>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</si>
  <si>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</si>
  <si>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</si>
  <si>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</si>
  <si>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</si>
  <si>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</si>
  <si>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</si>
  <si>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</si>
  <si>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</si>
  <si>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</si>
  <si>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</si>
  <si>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</si>
  <si>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</si>
  <si>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</si>
  <si>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</si>
  <si>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</si>
  <si>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</si>
  <si>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</si>
  <si>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</si>
  <si>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</si>
  <si>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</si>
  <si>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</si>
  <si>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</si>
  <si>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</si>
  <si>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</si>
  <si>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</si>
  <si>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</si>
  <si>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</si>
  <si>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</si>
  <si>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</si>
  <si>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</si>
  <si>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</si>
  <si>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</si>
  <si>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</si>
  <si>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</si>
  <si>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</si>
  <si>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</si>
  <si>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</si>
  <si>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</si>
  <si>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</si>
  <si>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</si>
  <si>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</si>
  <si>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</si>
  <si>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</si>
  <si>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</si>
  <si>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</si>
  <si>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</si>
  <si>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</si>
  <si>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</si>
  <si>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</si>
  <si>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</si>
  <si>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</si>
  <si>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</si>
  <si>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</si>
  <si>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</si>
  <si>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</si>
  <si>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</si>
  <si>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</si>
  <si>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</si>
  <si>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</si>
  <si>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</si>
  <si>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</si>
  <si>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</si>
  <si>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</si>
  <si>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</si>
  <si>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</si>
  <si>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</si>
  <si>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</si>
  <si>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</si>
  <si>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</si>
  <si>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</si>
  <si>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</si>
  <si>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</si>
  <si>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</si>
  <si>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</si>
  <si>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</si>
  <si>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</si>
  <si>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</si>
  <si>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</si>
  <si>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</si>
  <si>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</si>
  <si>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</si>
  <si>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</si>
  <si>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</si>
  <si>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</si>
  <si>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</si>
  <si>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</si>
  <si>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</si>
  <si>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</si>
  <si>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</si>
  <si>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</si>
  <si>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</si>
  <si>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</si>
  <si>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</si>
  <si>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</si>
  <si>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</si>
  <si>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</si>
  <si>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</si>
  <si>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</si>
  <si>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</si>
  <si>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</si>
  <si>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</si>
  <si>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</si>
  <si>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</si>
  <si>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</si>
  <si>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</si>
  <si>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</si>
  <si>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</si>
  <si>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</si>
  <si>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</si>
  <si>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</si>
  <si>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</si>
  <si>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</si>
  <si>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</si>
  <si>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</si>
  <si>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</si>
  <si>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</si>
  <si>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</si>
  <si>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</si>
  <si>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</si>
  <si>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</si>
  <si>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</si>
  <si>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</si>
  <si>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</si>
  <si>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</si>
  <si>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</si>
  <si>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</si>
  <si>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</si>
  <si>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</si>
  <si>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</si>
  <si>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</si>
  <si>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</si>
  <si>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</si>
  <si>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</si>
  <si>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</si>
  <si>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</si>
  <si>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</si>
  <si>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</si>
  <si>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</si>
  <si>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</si>
  <si>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</si>
  <si>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</si>
  <si>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</si>
  <si>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</si>
  <si>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</si>
  <si>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</si>
  <si>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</si>
  <si>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</si>
  <si>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</si>
  <si>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</si>
  <si>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</si>
  <si>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</si>
  <si>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</si>
  <si>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</si>
  <si>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</si>
  <si>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</si>
  <si>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</si>
  <si>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</si>
  <si>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</si>
  <si>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</si>
  <si>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</si>
  <si>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</si>
  <si>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</si>
  <si>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</si>
  <si>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</si>
  <si>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</si>
  <si>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</si>
  <si>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</si>
  <si>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</si>
  <si>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</si>
  <si>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</si>
  <si>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</si>
  <si>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</si>
  <si>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</si>
  <si>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</si>
  <si>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</si>
  <si>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</si>
  <si>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</si>
  <si>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</si>
  <si>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</si>
  <si>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</si>
  <si>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</si>
  <si>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</si>
  <si>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</si>
  <si>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</si>
  <si>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</si>
  <si>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</si>
  <si>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</si>
  <si>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</si>
  <si>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</si>
  <si>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</si>
  <si>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</si>
  <si>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</si>
  <si>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</si>
  <si>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</si>
  <si>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</si>
  <si>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</si>
  <si>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</si>
  <si>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</si>
  <si>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</si>
  <si>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</si>
  <si>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</si>
  <si>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</si>
  <si>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</si>
  <si>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</si>
  <si>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</si>
  <si>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</si>
  <si>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</si>
  <si>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</si>
  <si>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</si>
  <si>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</si>
  <si>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</si>
  <si>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</si>
  <si>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</si>
  <si>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</si>
  <si>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</si>
  <si>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</si>
  <si>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</si>
  <si>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</si>
  <si>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</si>
  <si>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</si>
  <si>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</si>
  <si>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</si>
  <si>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</si>
  <si>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</si>
  <si>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</si>
  <si>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</si>
  <si>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</si>
  <si>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</si>
  <si>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</si>
  <si>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</si>
  <si>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</si>
  <si>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</si>
  <si>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</si>
  <si>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</si>
  <si>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</si>
  <si>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</si>
  <si>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</si>
  <si>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</si>
  <si>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</si>
  <si>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</si>
  <si>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</si>
  <si>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</si>
  <si>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</si>
  <si>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</si>
  <si>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</si>
  <si>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</si>
  <si>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</si>
  <si>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</si>
  <si>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</si>
  <si>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</si>
  <si>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</si>
  <si>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</si>
  <si>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</si>
  <si>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</si>
  <si>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</si>
  <si>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</si>
  <si>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</si>
  <si>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</si>
  <si>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</si>
  <si>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</si>
  <si>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</si>
  <si>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</si>
  <si>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</si>
  <si>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</si>
  <si>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</si>
  <si>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</si>
  <si>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</si>
  <si>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</si>
  <si>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</si>
  <si>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</si>
  <si>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</si>
  <si>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</si>
  <si>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</si>
  <si>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</si>
  <si>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</si>
  <si>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</si>
  <si>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</si>
  <si>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</si>
  <si>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</si>
  <si>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</si>
  <si>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</si>
  <si>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</si>
  <si>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</si>
  <si>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</si>
  <si>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</si>
  <si>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</si>
  <si>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</si>
  <si>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</si>
  <si>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</si>
  <si>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</si>
  <si>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</si>
  <si>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</si>
  <si>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</si>
  <si>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</si>
  <si>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</si>
  <si>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</si>
  <si>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</si>
  <si>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</si>
  <si>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</si>
  <si>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</si>
  <si>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</si>
  <si>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</si>
  <si>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</si>
  <si>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</si>
  <si>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</si>
  <si>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</si>
  <si>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</si>
  <si>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</si>
  <si>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</si>
  <si>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</si>
  <si>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</si>
  <si>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</si>
  <si>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</si>
  <si>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</si>
  <si>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</si>
  <si>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</si>
  <si>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</si>
  <si>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</si>
  <si>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</si>
  <si>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</si>
  <si>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</si>
  <si>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</si>
  <si>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</si>
  <si>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</si>
  <si>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</si>
  <si>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</si>
  <si>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</si>
  <si>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</si>
  <si>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</si>
  <si>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</si>
  <si>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</si>
  <si>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</si>
  <si>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</si>
  <si>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</si>
  <si>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</si>
  <si>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</si>
  <si>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</si>
  <si>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</si>
  <si>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</si>
  <si>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</si>
  <si>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</si>
  <si>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</si>
  <si>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</si>
  <si>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</si>
  <si>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</si>
  <si>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</si>
  <si>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</si>
  <si>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</si>
  <si>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</si>
  <si>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</si>
  <si>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</si>
  <si>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</si>
  <si>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</si>
  <si>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</si>
  <si>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</si>
  <si>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</si>
  <si>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</si>
  <si>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</si>
  <si>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</si>
  <si>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</si>
  <si>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</si>
  <si>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</si>
  <si>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</si>
  <si>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</si>
  <si>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</si>
  <si>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</si>
  <si>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</si>
  <si>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</si>
  <si>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</si>
  <si>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</si>
  <si>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</si>
  <si>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</si>
  <si>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</si>
  <si>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</si>
  <si>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</si>
  <si>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</si>
  <si>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</si>
  <si>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</si>
  <si>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</si>
  <si>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</si>
  <si>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</si>
  <si>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</si>
  <si>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</si>
  <si>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</si>
  <si>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</si>
  <si>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</si>
  <si>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</si>
  <si>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</si>
  <si>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</si>
  <si>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</si>
  <si>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</si>
  <si>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</si>
  <si>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</si>
  <si>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</si>
  <si>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</si>
  <si>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</si>
  <si>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</si>
  <si>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</si>
  <si>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</si>
  <si>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</si>
  <si>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</si>
  <si>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</si>
  <si>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</si>
  <si>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</si>
  <si>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</si>
  <si>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</si>
  <si>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</si>
  <si>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</si>
  <si>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</si>
  <si>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</si>
  <si>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</si>
  <si>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</si>
  <si>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</si>
  <si>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</si>
  <si>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</si>
  <si>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</si>
  <si>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</si>
  <si>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</si>
  <si>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</si>
  <si>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</si>
  <si>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</si>
  <si>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</si>
  <si>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</si>
  <si>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</si>
  <si>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</si>
  <si>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</si>
  <si>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</si>
  <si>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</si>
  <si>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</si>
  <si>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</si>
  <si>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</si>
  <si>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</si>
  <si>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</si>
  <si>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</si>
  <si>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</si>
  <si>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</si>
  <si>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</si>
  <si>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</si>
  <si>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</si>
  <si>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</si>
  <si>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</si>
  <si>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</si>
  <si>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</si>
  <si>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</si>
  <si>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</si>
  <si>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</si>
  <si>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</si>
  <si>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</si>
  <si>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</si>
  <si>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249</t>
  </si>
  <si>
    <t>243</t>
  </si>
  <si>
    <t>18/12/2018</t>
  </si>
  <si>
    <t>30/11/2019</t>
  </si>
  <si>
    <t>122</t>
  </si>
  <si>
    <t>20/07/2018</t>
  </si>
  <si>
    <t>30/11/2018</t>
  </si>
  <si>
    <t>123</t>
  </si>
  <si>
    <t>070</t>
  </si>
  <si>
    <t>19/01/2019</t>
  </si>
  <si>
    <t>30/09/2019</t>
  </si>
  <si>
    <t>264</t>
  </si>
  <si>
    <t>01/10/2019</t>
  </si>
  <si>
    <t>30/12/2019</t>
  </si>
  <si>
    <t>060</t>
  </si>
  <si>
    <t>30/01/2016</t>
  </si>
  <si>
    <t>30/05/2016</t>
  </si>
  <si>
    <t>040</t>
  </si>
  <si>
    <t>29/01/2015</t>
  </si>
  <si>
    <t>31/12/2015</t>
  </si>
  <si>
    <t>089</t>
  </si>
  <si>
    <t>15/01/2014</t>
  </si>
  <si>
    <t>30/01/2015</t>
  </si>
  <si>
    <t>086</t>
  </si>
  <si>
    <t>17/01/2013</t>
  </si>
  <si>
    <t>31/12/2013</t>
  </si>
  <si>
    <t>121</t>
  </si>
  <si>
    <t>16/01/2012</t>
  </si>
  <si>
    <t>30/12/2012</t>
  </si>
  <si>
    <t>230</t>
  </si>
  <si>
    <t>01/07/2012</t>
  </si>
  <si>
    <t>31/12/2012</t>
  </si>
  <si>
    <t>058</t>
  </si>
  <si>
    <t>07/01/2011</t>
  </si>
  <si>
    <t>31/12/2011</t>
  </si>
  <si>
    <t>104</t>
  </si>
  <si>
    <t>13/01/2010</t>
  </si>
  <si>
    <t>31/12/2010</t>
  </si>
  <si>
    <t>002</t>
  </si>
  <si>
    <t>02/07/2010</t>
  </si>
  <si>
    <t>02/11/2010</t>
  </si>
  <si>
    <t>232</t>
  </si>
  <si>
    <t>02/01/2009</t>
  </si>
  <si>
    <t>31/12/2009</t>
  </si>
  <si>
    <t>112</t>
  </si>
  <si>
    <t>02/02/2009</t>
  </si>
  <si>
    <t>124</t>
  </si>
  <si>
    <t>30/01/2008</t>
  </si>
  <si>
    <t>31/12/2008</t>
  </si>
  <si>
    <t>200</t>
  </si>
  <si>
    <t>01/02/2008</t>
  </si>
  <si>
    <t>13/01/2009</t>
  </si>
  <si>
    <t>061</t>
  </si>
  <si>
    <t>05/02/2007</t>
  </si>
  <si>
    <t>28/12/2007</t>
  </si>
  <si>
    <t>164</t>
  </si>
  <si>
    <t>12/03/2007</t>
  </si>
  <si>
    <t>15/11/2007</t>
  </si>
  <si>
    <t>092</t>
  </si>
  <si>
    <t>01/02/2006</t>
  </si>
  <si>
    <t>31/12/2006</t>
  </si>
  <si>
    <t>209</t>
  </si>
  <si>
    <t>27/01/2006</t>
  </si>
  <si>
    <t>30/11/2006</t>
  </si>
  <si>
    <t>0070</t>
  </si>
  <si>
    <t>01/02/2005</t>
  </si>
  <si>
    <t>31/12/2005</t>
  </si>
  <si>
    <t>155</t>
  </si>
  <si>
    <t>01/03/2005</t>
  </si>
  <si>
    <t>28/11/2005</t>
  </si>
  <si>
    <t>Brindar atencion a  niños y niñas 1,704  numero de cupos,  en los servicio, Modalidad “HCB INTEGRAL – COMUNITARIA Y HCB AGRUPADOS – INSTITUCIONAL TRADICIONAL Y HCB TRADICIONAL - AGRUPADO.</t>
  </si>
  <si>
    <t>Brindar atencion a  niños y niñas 300  numero de cupos,  en los servicio, Modalidad HOGARES COMUNITARIOS DE BIENESTAR FAMILIAR.</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</si>
  <si>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agrupados, hogares integrales comunitarios.</t>
  </si>
  <si>
    <t>Prestar el servicio de atencion a niñas y niños, en el marco de la politica de estado para el desarrollo integral a la primera infancia "De Cero a Siempre" y mujeres gestantes, de conformidad con las directrices, lineamientos y parametros establecidos por el ICBF para los servicios: Hogares comunitarios de bienestar tradicionales, hogares integrales comunitarios.</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</si>
  <si>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A La Primera Infancia De Cero A Siempre.</t>
  </si>
  <si>
    <t>Atender   a la primera infancia en el marco de la estrategia de Cero A Siempre especificamente a niños y niñas menores de 5  años, de familias con vulnerabilidad,  de conformidad con los lineamientos, las directrices y parametros establecidos por el ICBF asi como  regular las relaciones entres las partes derivadas en la entrega de los aportes del ICBF  y la entidad administradora de servicio en la modalidad  de  Hogares Comunitarios de Bienestar en las siguientes formas de atencion   familiares, multiples, grupales y empresariales, jardines sociales y en la Modalidad FAMI .</t>
  </si>
  <si>
    <t>La atencion se prestara en laModalidad   Hogares Comunitarios de Bienestar en las siguientes formas de atencion   familiares, multiples, grupales,en las unidades de atencion de jurisdicion del centro zonal Fonseca, de la regional Guajira, ICBF</t>
  </si>
  <si>
    <t>Brindar atencion   a la primera infancia niños y niñas menores de 5  años, de familias con vulnerabilidad,  a travez de  Hogares Comunitarios de Bienestar en las siguientes formas de atencion   familiares, multiples, grupales y empresariales  y en la Modalidad FAMI ,de conformidad con los lineamientos, las directrices y parametros establecidos por el ICBF expida para la misma</t>
  </si>
  <si>
    <t xml:space="preserve">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t>
  </si>
  <si>
    <t xml:space="preserve">Brindar atencion a la primera infancia niños y niñas menores de cero a  cinco años, tradicionales y 11 meses  de  formacion y entrega de complementos nutricionales a las en desarrollo para la modalidad FAMI. </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</si>
  <si>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(2) años que se encuentran  en vulnerabilidad, economica, social, cultural,nutricional, psicoafectiva, nutricional, economica y social prioritariamente en situacion de desplazamiento</t>
  </si>
  <si>
    <t>Brindar atencion a la primera infancia niños y niñas menores de cinco años, de familias con vulnerabilidad, economica, social, cultural,nutricional, psicoafectiva a traves de los Hogares Comunitarios de Bienestar Modalidad  de 0-5 años en las siguientes formas de atencion familiares, multiples, grupales y empresariales prioritariamente en situacion de desplazamiento y en la Modalidad FAMI y apoyar a las familias en desarrollo  con mujeres gestantes, madres lactantes y niños y niñas menores de dos años que se encuentran  en vulnerabilidad, economica, social, cultural,nutricional, psicoafectiva, nutricional, economica y social prioritariamente en situacion de desplazamiento</t>
  </si>
  <si>
    <t xml:space="preserve">Garantizar el servicio de alimentación escolar que brinda un complemento alimentario durante la jornada escolar a los niños, niñas y adolescentes escolarizados en las áreas rural y urbanas, con el fin de contribuir a mejorar el desempeño académico la asistencia regular, así como promover la formación de hábitos alimentarios saludable, con la participación activa de la familia, la comunidad y los entes territoriales PAE- del ICBF  con el fin de contribuir a mejorar el desempeño académico,  la asistencia regular así como promover la formación de hábitos alimentarios saludables con la participación activa de la familia, la comunidad, y los entes territoriales. </t>
  </si>
  <si>
    <t>Brindar atencion  a 25 unidades aplicativas (Hogares Comunitarios) en la primera infancia niños y niñas menores de 6 años, de familias con vulnerabilidad, economica, social, cultural,nutricional, psicoafectiva atravezde 24 Hogares Comunitarios de Bienestar Modalidad  0-7,  prioritariamente en situacion de desplazamiento.</t>
  </si>
  <si>
    <t>Brindar complementación alimentaria a 1.942 cupos en las unidades aplicativas , segun relacion anexa la cual hace parte integral del presente contrato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</si>
  <si>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complementación alimentaria y desarrollar acciones formativas y de promoción de estilos de vida saludable que contribuyan a mantener y mejorar el estado nutricional, incrementar la asistencia escolar, regular la matrícula de los niños, niñas  y jóvenes matriculado en escuelas oficiales con vulnerabilidad nutricional y socioeconómica de las aéreas rural y urbana o población indígena y/o perteneciente a población desplazada.</t>
  </si>
  <si>
    <t>Brindar atencion a la primera infancia niños y niñas menores de 6 años, de familias con vulnerabilidad, economica, social, cultural,nutricional, psicoafectiva atravezde 24 Hogares Comunitarios de Bienestar ModalidadFamiliar medio tiempo, prioritariamente en situacion de desplazamiento.</t>
  </si>
  <si>
    <t>Brindar atencion a la primera infancia niños y niñas menores de 6 años, de familias con vulnerabilidad, economica, social, cultural,nutricional, psicoafectiva atravezde 16 Hogares Comunitarios de Bienestar</t>
  </si>
  <si>
    <t>129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</si>
  <si>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</si>
  <si>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JOSE CARLOS SOLANO AMAYA</t>
  </si>
  <si>
    <t>CALLE 23 No 6-29, AGUA LUNA</t>
  </si>
  <si>
    <t>3176424067</t>
  </si>
  <si>
    <t>CALLE 23 No 6-29</t>
  </si>
  <si>
    <t>alianzacom2017@hotmail.com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</si>
  <si>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</si>
  <si>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2021-44-10001175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</si>
</sst>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60" zoomScaleNormal="60" zoomScaleSheetLayoutView="40" zoomScalePageLayoutView="40" workbookViewId="0">
      <selection activeCell="C213"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2773</v>
      </c>
      <c r="D15" s="35"/>
      <c r="E15" s="35"/>
      <c r="F15" s="5"/>
      <c r="G15" s="32" t="s">
        <v>1168</v>
      </c>
      <c r="H15" s="102" t="s">
        <v>696</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825002721</v>
      </c>
      <c r="C20" s="5"/>
      <c r="D20" s="72"/>
      <c r="E20" s="5"/>
      <c r="F20" s="5"/>
      <c r="G20" s="5"/>
      <c r="H20" s="242"/>
      <c r="I20" s="148" t="s">
        <v>1154</v>
      </c>
      <c r="J20" s="149" t="s">
        <v>703</v>
      </c>
      <c r="K20" s="150">
        <v>5824363509</v>
      </c>
      <c r="L20" s="151">
        <v>44197</v>
      </c>
      <c r="M20" s="151">
        <v>44561</v>
      </c>
      <c r="N20" s="134">
        <f>+(M20-L20)/30</f>
        <v>12.133333333333333</v>
      </c>
      <c r="O20" s="137"/>
      <c r="U20" s="133"/>
      <c r="V20" s="104">
        <f ca="1">NOW()</f>
        <v>44194.645879976852</v>
      </c>
      <c r="W20" s="104">
        <f ca="1">NOW()</f>
        <v>44194.645879976852</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ORGANIZACION DE SERVICIO SOCIAL ALIANZA COMUNITARIA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2772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2676</v>
      </c>
      <c r="C48" s="111" t="s">
        <v>31</v>
      </c>
      <c r="D48" s="109" t="s">
        <v>2677</v>
      </c>
      <c r="E48" s="144">
        <v>43452</v>
      </c>
      <c r="F48" s="144">
        <v>43920</v>
      </c>
      <c r="G48" s="159">
        <f>IF(AND(E48&lt;&gt;"",F48&lt;&gt;""),((F48-E48)/30),"")</f>
        <v>15.6</v>
      </c>
      <c r="H48" s="113" t="s">
        <v>2747</v>
      </c>
      <c r="I48" s="112" t="s">
        <v>1154</v>
      </c>
      <c r="J48" s="112" t="s">
        <v>704</v>
      </c>
      <c r="K48" s="115">
        <v>3332534985</v>
      </c>
      <c r="L48" s="114" t="s">
        <v>26</v>
      </c>
      <c r="M48" s="116"/>
      <c r="N48" s="114"/>
      <c r="O48" s="114" t="s">
        <v>1148</v>
      </c>
      <c r="P48" s="77"/>
    </row>
    <row r="49" spans="1:16" s="6" customFormat="1" ht="24.75" customHeight="1" x14ac:dyDescent="0.25">
      <c r="A49" s="142">
        <v>2</v>
      </c>
      <c r="B49" s="110" t="s">
        <v>2676</v>
      </c>
      <c r="C49" s="111" t="s">
        <v>31</v>
      </c>
      <c r="D49" s="109"/>
      <c r="E49" s="144"/>
      <c r="F49" s="144"/>
      <c r="G49" s="159" t="str">
        <f t="shared" ref="G49:G50" si="2">IF(AND(E49&lt;&gt;"",F49&lt;&gt;""),((F49-E49)/30),"")</f>
        <v/>
      </c>
      <c r="H49" s="113"/>
      <c r="I49" s="112" t="s">
        <v>1154</v>
      </c>
      <c r="J49" s="112" t="s">
        <v>699</v>
      </c>
      <c r="K49" s="115"/>
      <c r="L49" s="114"/>
      <c r="M49" s="116"/>
      <c r="N49" s="114"/>
      <c r="O49" s="114"/>
      <c r="P49" s="77"/>
    </row>
    <row r="50" spans="1:16" s="6" customFormat="1" ht="24.75" customHeight="1" x14ac:dyDescent="0.25">
      <c r="A50" s="142">
        <v>3</v>
      </c>
      <c r="B50" s="110" t="s">
        <v>2676</v>
      </c>
      <c r="C50" s="111" t="s">
        <v>31</v>
      </c>
      <c r="D50" s="109"/>
      <c r="E50" s="144"/>
      <c r="F50" s="144"/>
      <c r="G50" s="159" t="str">
        <f t="shared" si="2"/>
        <v/>
      </c>
      <c r="H50" s="118"/>
      <c r="I50" s="112" t="s">
        <v>1154</v>
      </c>
      <c r="J50" s="112" t="s">
        <v>703</v>
      </c>
      <c r="K50" s="115"/>
      <c r="L50" s="114"/>
      <c r="M50" s="116"/>
      <c r="N50" s="114"/>
      <c r="O50" s="114"/>
      <c r="P50" s="77"/>
    </row>
    <row r="51" spans="1:16" s="6" customFormat="1" ht="24.75" customHeight="1" outlineLevel="1" x14ac:dyDescent="0.25">
      <c r="A51" s="142">
        <v>4</v>
      </c>
      <c r="B51" s="110" t="s">
        <v>2676</v>
      </c>
      <c r="C51" s="111" t="s">
        <v>31</v>
      </c>
      <c r="D51" s="109"/>
      <c r="E51" s="144"/>
      <c r="F51" s="144"/>
      <c r="G51" s="159" t="str">
        <f t="shared" ref="G51:G107" si="3">IF(AND(E51&lt;&gt;"",F51&lt;&gt;""),((F51-E51)/30),"")</f>
        <v/>
      </c>
      <c r="H51" s="113"/>
      <c r="I51" s="112" t="s">
        <v>1154</v>
      </c>
      <c r="J51" s="112" t="s">
        <v>708</v>
      </c>
      <c r="K51" s="115"/>
      <c r="L51" s="114"/>
      <c r="M51" s="116"/>
      <c r="N51" s="114"/>
      <c r="O51" s="114"/>
      <c r="P51" s="77"/>
    </row>
    <row r="52" spans="1:16" s="7" customFormat="1" ht="24.75" customHeight="1" outlineLevel="1" x14ac:dyDescent="0.25">
      <c r="A52" s="143">
        <v>5</v>
      </c>
      <c r="B52" s="110" t="s">
        <v>2676</v>
      </c>
      <c r="C52" s="111" t="s">
        <v>31</v>
      </c>
      <c r="D52" s="109"/>
      <c r="E52" s="144"/>
      <c r="F52" s="144"/>
      <c r="G52" s="159" t="str">
        <f t="shared" si="3"/>
        <v/>
      </c>
      <c r="H52" s="118"/>
      <c r="I52" s="112" t="s">
        <v>1154</v>
      </c>
      <c r="J52" s="112" t="s">
        <v>253</v>
      </c>
      <c r="K52" s="115"/>
      <c r="L52" s="114"/>
      <c r="M52" s="116"/>
      <c r="N52" s="114"/>
      <c r="O52" s="114"/>
      <c r="P52" s="78"/>
    </row>
    <row r="53" spans="1:16" s="7" customFormat="1" ht="24.75" customHeight="1" outlineLevel="1" x14ac:dyDescent="0.25">
      <c r="A53" s="143">
        <v>6</v>
      </c>
      <c r="B53" s="110" t="s">
        <v>2676</v>
      </c>
      <c r="C53" s="111" t="s">
        <v>31</v>
      </c>
      <c r="D53" s="109"/>
      <c r="E53" s="144"/>
      <c r="F53" s="144"/>
      <c r="G53" s="159" t="str">
        <f t="shared" si="3"/>
        <v/>
      </c>
      <c r="H53" s="118"/>
      <c r="I53" s="112" t="s">
        <v>1154</v>
      </c>
      <c r="J53" s="112" t="s">
        <v>705</v>
      </c>
      <c r="K53" s="115"/>
      <c r="L53" s="114"/>
      <c r="M53" s="116"/>
      <c r="N53" s="114"/>
      <c r="O53" s="114"/>
      <c r="P53" s="78"/>
    </row>
    <row r="54" spans="1:16" s="7" customFormat="1" ht="24.75" customHeight="1" outlineLevel="1" x14ac:dyDescent="0.25">
      <c r="A54" s="143">
        <v>7</v>
      </c>
      <c r="B54" s="110" t="s">
        <v>2676</v>
      </c>
      <c r="C54" s="111" t="s">
        <v>31</v>
      </c>
      <c r="D54" s="109" t="s">
        <v>2678</v>
      </c>
      <c r="E54" s="144" t="s">
        <v>2679</v>
      </c>
      <c r="F54" s="144" t="s">
        <v>2680</v>
      </c>
      <c r="G54" s="159">
        <f t="shared" si="3"/>
        <v>11.566666666666666</v>
      </c>
      <c r="H54" s="113" t="s">
        <v>2748</v>
      </c>
      <c r="I54" s="112" t="s">
        <v>1154</v>
      </c>
      <c r="J54" s="112" t="s">
        <v>706</v>
      </c>
      <c r="K54" s="117">
        <v>565252074</v>
      </c>
      <c r="L54" s="114" t="s">
        <v>1148</v>
      </c>
      <c r="M54" s="116"/>
      <c r="N54" s="114"/>
      <c r="O54" s="114" t="s">
        <v>1148</v>
      </c>
      <c r="P54" s="78"/>
    </row>
    <row r="55" spans="1:16" s="7" customFormat="1" ht="24.75" customHeight="1" outlineLevel="1" x14ac:dyDescent="0.25">
      <c r="A55" s="143">
        <v>8</v>
      </c>
      <c r="B55" s="110" t="s">
        <v>2676</v>
      </c>
      <c r="C55" s="111" t="s">
        <v>31</v>
      </c>
      <c r="D55" s="109" t="s">
        <v>2681</v>
      </c>
      <c r="E55" s="144" t="s">
        <v>2682</v>
      </c>
      <c r="F55" s="144" t="s">
        <v>2683</v>
      </c>
      <c r="G55" s="159">
        <f t="shared" si="3"/>
        <v>4.4333333333333336</v>
      </c>
      <c r="H55" s="113" t="s">
        <v>2749</v>
      </c>
      <c r="I55" s="112" t="s">
        <v>1154</v>
      </c>
      <c r="J55" s="112" t="s">
        <v>699</v>
      </c>
      <c r="K55" s="117">
        <v>232474302</v>
      </c>
      <c r="L55" s="114" t="s">
        <v>1148</v>
      </c>
      <c r="M55" s="116"/>
      <c r="N55" s="114"/>
      <c r="O55" s="114" t="s">
        <v>26</v>
      </c>
      <c r="P55" s="78"/>
    </row>
    <row r="56" spans="1:16" s="7" customFormat="1" ht="24.75" customHeight="1" outlineLevel="1" x14ac:dyDescent="0.25">
      <c r="A56" s="143">
        <v>9</v>
      </c>
      <c r="B56" s="110" t="s">
        <v>2676</v>
      </c>
      <c r="C56" s="111" t="s">
        <v>31</v>
      </c>
      <c r="D56" s="109" t="s">
        <v>2684</v>
      </c>
      <c r="E56" s="144" t="s">
        <v>2682</v>
      </c>
      <c r="F56" s="144" t="s">
        <v>2683</v>
      </c>
      <c r="G56" s="159">
        <f t="shared" si="3"/>
        <v>4.4333333333333336</v>
      </c>
      <c r="H56" s="113" t="s">
        <v>2750</v>
      </c>
      <c r="I56" s="112" t="s">
        <v>1154</v>
      </c>
      <c r="J56" s="112" t="s">
        <v>706</v>
      </c>
      <c r="K56" s="117">
        <v>235362960</v>
      </c>
      <c r="L56" s="114" t="s">
        <v>1148</v>
      </c>
      <c r="M56" s="116"/>
      <c r="N56" s="114"/>
      <c r="O56" s="114" t="s">
        <v>26</v>
      </c>
      <c r="P56" s="78"/>
    </row>
    <row r="57" spans="1:16" s="7" customFormat="1" ht="24.75" customHeight="1" outlineLevel="1" x14ac:dyDescent="0.25">
      <c r="A57" s="143">
        <v>10</v>
      </c>
      <c r="B57" s="64" t="s">
        <v>2676</v>
      </c>
      <c r="C57" s="65" t="s">
        <v>31</v>
      </c>
      <c r="D57" s="63" t="s">
        <v>2685</v>
      </c>
      <c r="E57" s="144" t="s">
        <v>2686</v>
      </c>
      <c r="F57" s="144" t="s">
        <v>2687</v>
      </c>
      <c r="G57" s="159">
        <f t="shared" si="3"/>
        <v>8.4666666666666668</v>
      </c>
      <c r="H57" s="64" t="s">
        <v>2751</v>
      </c>
      <c r="I57" s="63" t="s">
        <v>1154</v>
      </c>
      <c r="J57" s="63" t="s">
        <v>699</v>
      </c>
      <c r="K57" s="66">
        <v>4835883612</v>
      </c>
      <c r="L57" s="65" t="s">
        <v>1148</v>
      </c>
      <c r="M57" s="67"/>
      <c r="N57" s="65"/>
      <c r="O57" s="65" t="s">
        <v>26</v>
      </c>
      <c r="P57" s="78"/>
    </row>
    <row r="58" spans="1:16" s="7" customFormat="1" ht="24.75" customHeight="1" outlineLevel="1" x14ac:dyDescent="0.25">
      <c r="A58" s="143">
        <v>11</v>
      </c>
      <c r="B58" s="64" t="s">
        <v>2676</v>
      </c>
      <c r="C58" s="65" t="s">
        <v>31</v>
      </c>
      <c r="D58" s="63"/>
      <c r="E58" s="144"/>
      <c r="F58" s="144"/>
      <c r="G58" s="159" t="str">
        <f t="shared" si="3"/>
        <v/>
      </c>
      <c r="H58" s="64"/>
      <c r="I58" s="63" t="s">
        <v>1154</v>
      </c>
      <c r="J58" s="63" t="s">
        <v>703</v>
      </c>
      <c r="K58" s="66"/>
      <c r="L58" s="65"/>
      <c r="M58" s="67"/>
      <c r="N58" s="65"/>
      <c r="O58" s="65"/>
      <c r="P58" s="78"/>
    </row>
    <row r="59" spans="1:16" s="7" customFormat="1" ht="24.75" customHeight="1" outlineLevel="1" x14ac:dyDescent="0.25">
      <c r="A59" s="143">
        <v>12</v>
      </c>
      <c r="B59" s="64" t="s">
        <v>2676</v>
      </c>
      <c r="C59" s="65" t="s">
        <v>31</v>
      </c>
      <c r="D59" s="63" t="s">
        <v>2688</v>
      </c>
      <c r="E59" s="144" t="s">
        <v>2689</v>
      </c>
      <c r="F59" s="144" t="s">
        <v>2690</v>
      </c>
      <c r="G59" s="159">
        <f t="shared" si="3"/>
        <v>3</v>
      </c>
      <c r="H59" s="64" t="s">
        <v>2751</v>
      </c>
      <c r="I59" s="63" t="s">
        <v>1154</v>
      </c>
      <c r="J59" s="63" t="s">
        <v>699</v>
      </c>
      <c r="K59" s="66">
        <v>1859692981</v>
      </c>
      <c r="L59" s="65" t="s">
        <v>1148</v>
      </c>
      <c r="M59" s="67"/>
      <c r="N59" s="65"/>
      <c r="O59" s="65" t="s">
        <v>1148</v>
      </c>
      <c r="P59" s="78"/>
    </row>
    <row r="60" spans="1:16" s="7" customFormat="1" ht="24.75" customHeight="1" outlineLevel="1" x14ac:dyDescent="0.25">
      <c r="A60" s="143">
        <v>13</v>
      </c>
      <c r="B60" s="64" t="s">
        <v>2676</v>
      </c>
      <c r="C60" s="65" t="s">
        <v>31</v>
      </c>
      <c r="D60" s="63"/>
      <c r="E60" s="144"/>
      <c r="F60" s="144"/>
      <c r="G60" s="159" t="str">
        <f t="shared" si="3"/>
        <v/>
      </c>
      <c r="H60" s="64"/>
      <c r="I60" s="63" t="s">
        <v>1154</v>
      </c>
      <c r="J60" s="63" t="s">
        <v>703</v>
      </c>
      <c r="K60" s="66"/>
      <c r="L60" s="65"/>
      <c r="M60" s="67"/>
      <c r="N60" s="65"/>
      <c r="O60" s="65"/>
      <c r="P60" s="78"/>
    </row>
    <row r="61" spans="1:16" s="7" customFormat="1" ht="24.75" customHeight="1" outlineLevel="1" x14ac:dyDescent="0.25">
      <c r="A61" s="143">
        <v>14</v>
      </c>
      <c r="B61" s="64" t="s">
        <v>2676</v>
      </c>
      <c r="C61" s="65" t="s">
        <v>31</v>
      </c>
      <c r="D61" s="63" t="s">
        <v>2691</v>
      </c>
      <c r="E61" s="144" t="s">
        <v>2692</v>
      </c>
      <c r="F61" s="144" t="s">
        <v>2693</v>
      </c>
      <c r="G61" s="159">
        <f t="shared" si="3"/>
        <v>4.0333333333333332</v>
      </c>
      <c r="H61" s="64" t="s">
        <v>2752</v>
      </c>
      <c r="I61" s="63" t="s">
        <v>1154</v>
      </c>
      <c r="J61" s="63" t="s">
        <v>708</v>
      </c>
      <c r="K61" s="66">
        <v>300738317</v>
      </c>
      <c r="L61" s="65" t="s">
        <v>1148</v>
      </c>
      <c r="M61" s="67"/>
      <c r="N61" s="65"/>
      <c r="O61" s="65" t="s">
        <v>26</v>
      </c>
      <c r="P61" s="78"/>
    </row>
    <row r="62" spans="1:16" s="7" customFormat="1" ht="24.75" customHeight="1" outlineLevel="1" x14ac:dyDescent="0.25">
      <c r="A62" s="143">
        <v>15</v>
      </c>
      <c r="B62" s="64" t="s">
        <v>2676</v>
      </c>
      <c r="C62" s="65" t="s">
        <v>31</v>
      </c>
      <c r="D62" s="63" t="s">
        <v>2694</v>
      </c>
      <c r="E62" s="144" t="s">
        <v>2695</v>
      </c>
      <c r="F62" s="144" t="s">
        <v>2696</v>
      </c>
      <c r="G62" s="159">
        <f t="shared" si="3"/>
        <v>11.2</v>
      </c>
      <c r="H62" s="64" t="s">
        <v>2753</v>
      </c>
      <c r="I62" s="63" t="s">
        <v>1154</v>
      </c>
      <c r="J62" s="63" t="s">
        <v>708</v>
      </c>
      <c r="K62" s="66">
        <v>412967794</v>
      </c>
      <c r="L62" s="65" t="s">
        <v>1148</v>
      </c>
      <c r="M62" s="67"/>
      <c r="N62" s="65"/>
      <c r="O62" s="65" t="s">
        <v>26</v>
      </c>
      <c r="P62" s="78"/>
    </row>
    <row r="63" spans="1:16" s="7" customFormat="1" ht="24.75" customHeight="1" outlineLevel="1" x14ac:dyDescent="0.25">
      <c r="A63" s="143">
        <v>16</v>
      </c>
      <c r="B63" s="64" t="s">
        <v>2676</v>
      </c>
      <c r="C63" s="65" t="s">
        <v>31</v>
      </c>
      <c r="D63" s="63" t="s">
        <v>2697</v>
      </c>
      <c r="E63" s="144" t="s">
        <v>2698</v>
      </c>
      <c r="F63" s="144" t="s">
        <v>2699</v>
      </c>
      <c r="G63" s="159">
        <f t="shared" si="3"/>
        <v>12.666666666666666</v>
      </c>
      <c r="H63" s="64" t="s">
        <v>2752</v>
      </c>
      <c r="I63" s="63" t="s">
        <v>1154</v>
      </c>
      <c r="J63" s="63" t="s">
        <v>708</v>
      </c>
      <c r="K63" s="66">
        <v>429851665</v>
      </c>
      <c r="L63" s="65" t="s">
        <v>1148</v>
      </c>
      <c r="M63" s="67"/>
      <c r="N63" s="65"/>
      <c r="O63" s="65" t="s">
        <v>26</v>
      </c>
      <c r="P63" s="78"/>
    </row>
    <row r="64" spans="1:16" s="7" customFormat="1" ht="24.75" customHeight="1" outlineLevel="1" x14ac:dyDescent="0.25">
      <c r="A64" s="143">
        <v>17</v>
      </c>
      <c r="B64" s="64" t="s">
        <v>2676</v>
      </c>
      <c r="C64" s="65" t="s">
        <v>31</v>
      </c>
      <c r="D64" s="63" t="s">
        <v>2700</v>
      </c>
      <c r="E64" s="144" t="s">
        <v>2701</v>
      </c>
      <c r="F64" s="144" t="s">
        <v>2702</v>
      </c>
      <c r="G64" s="159">
        <f t="shared" si="3"/>
        <v>11.6</v>
      </c>
      <c r="H64" s="64" t="s">
        <v>2754</v>
      </c>
      <c r="I64" s="63" t="s">
        <v>1154</v>
      </c>
      <c r="J64" s="63" t="s">
        <v>708</v>
      </c>
      <c r="K64" s="66">
        <v>327688272</v>
      </c>
      <c r="L64" s="65" t="s">
        <v>1148</v>
      </c>
      <c r="M64" s="67"/>
      <c r="N64" s="65"/>
      <c r="O64" s="65" t="s">
        <v>26</v>
      </c>
      <c r="P64" s="78"/>
    </row>
    <row r="65" spans="1:16" s="7" customFormat="1" ht="24.75" customHeight="1" outlineLevel="1" x14ac:dyDescent="0.25">
      <c r="A65" s="143">
        <v>18</v>
      </c>
      <c r="B65" s="64" t="s">
        <v>2676</v>
      </c>
      <c r="C65" s="65" t="s">
        <v>31</v>
      </c>
      <c r="D65" s="63" t="s">
        <v>2703</v>
      </c>
      <c r="E65" s="144" t="s">
        <v>2704</v>
      </c>
      <c r="F65" s="144" t="s">
        <v>2705</v>
      </c>
      <c r="G65" s="159">
        <f t="shared" si="3"/>
        <v>11.633333333333333</v>
      </c>
      <c r="H65" s="64" t="s">
        <v>2755</v>
      </c>
      <c r="I65" s="63" t="s">
        <v>1154</v>
      </c>
      <c r="J65" s="63" t="s">
        <v>708</v>
      </c>
      <c r="K65" s="66">
        <v>117309368</v>
      </c>
      <c r="L65" s="65" t="s">
        <v>1148</v>
      </c>
      <c r="M65" s="67"/>
      <c r="N65" s="65"/>
      <c r="O65" s="65" t="s">
        <v>26</v>
      </c>
      <c r="P65" s="78"/>
    </row>
    <row r="66" spans="1:16" s="7" customFormat="1" ht="24.75" customHeight="1" outlineLevel="1" x14ac:dyDescent="0.25">
      <c r="A66" s="143">
        <v>19</v>
      </c>
      <c r="B66" s="64" t="s">
        <v>2676</v>
      </c>
      <c r="C66" s="65" t="s">
        <v>31</v>
      </c>
      <c r="D66" s="63" t="s">
        <v>2706</v>
      </c>
      <c r="E66" s="144" t="s">
        <v>2707</v>
      </c>
      <c r="F66" s="144" t="s">
        <v>2708</v>
      </c>
      <c r="G66" s="159">
        <f t="shared" si="3"/>
        <v>6.1</v>
      </c>
      <c r="H66" s="64" t="s">
        <v>2756</v>
      </c>
      <c r="I66" s="63" t="s">
        <v>1154</v>
      </c>
      <c r="J66" s="63" t="s">
        <v>708</v>
      </c>
      <c r="K66" s="66">
        <v>104032226</v>
      </c>
      <c r="L66" s="65" t="s">
        <v>1148</v>
      </c>
      <c r="M66" s="67"/>
      <c r="N66" s="65"/>
      <c r="O66" s="65" t="s">
        <v>26</v>
      </c>
      <c r="P66" s="78"/>
    </row>
    <row r="67" spans="1:16" s="7" customFormat="1" ht="24.75" customHeight="1" outlineLevel="1" x14ac:dyDescent="0.25">
      <c r="A67" s="143">
        <v>20</v>
      </c>
      <c r="B67" s="64" t="s">
        <v>2676</v>
      </c>
      <c r="C67" s="65" t="s">
        <v>31</v>
      </c>
      <c r="D67" s="63" t="s">
        <v>2709</v>
      </c>
      <c r="E67" s="144" t="s">
        <v>2710</v>
      </c>
      <c r="F67" s="144" t="s">
        <v>2711</v>
      </c>
      <c r="G67" s="159">
        <f t="shared" si="3"/>
        <v>11.933333333333334</v>
      </c>
      <c r="H67" s="64" t="s">
        <v>2757</v>
      </c>
      <c r="I67" s="63" t="s">
        <v>1154</v>
      </c>
      <c r="J67" s="63" t="s">
        <v>708</v>
      </c>
      <c r="K67" s="66">
        <v>207513804</v>
      </c>
      <c r="L67" s="65" t="s">
        <v>1148</v>
      </c>
      <c r="M67" s="67"/>
      <c r="N67" s="65"/>
      <c r="O67" s="65" t="s">
        <v>26</v>
      </c>
      <c r="P67" s="78"/>
    </row>
    <row r="68" spans="1:16" s="7" customFormat="1" ht="24.75" customHeight="1" outlineLevel="1" x14ac:dyDescent="0.25">
      <c r="A68" s="143">
        <v>21</v>
      </c>
      <c r="B68" s="64" t="s">
        <v>2676</v>
      </c>
      <c r="C68" s="65" t="s">
        <v>31</v>
      </c>
      <c r="D68" s="63" t="s">
        <v>2712</v>
      </c>
      <c r="E68" s="144" t="s">
        <v>2713</v>
      </c>
      <c r="F68" s="144" t="s">
        <v>2714</v>
      </c>
      <c r="G68" s="159">
        <f t="shared" si="3"/>
        <v>11.733333333333333</v>
      </c>
      <c r="H68" s="64" t="s">
        <v>2758</v>
      </c>
      <c r="I68" s="63" t="s">
        <v>1154</v>
      </c>
      <c r="J68" s="63" t="s">
        <v>708</v>
      </c>
      <c r="K68" s="66">
        <v>175216750</v>
      </c>
      <c r="L68" s="65" t="s">
        <v>1148</v>
      </c>
      <c r="M68" s="67"/>
      <c r="N68" s="65"/>
      <c r="O68" s="65" t="s">
        <v>26</v>
      </c>
      <c r="P68" s="78"/>
    </row>
    <row r="69" spans="1:16" s="7" customFormat="1" ht="24.75" customHeight="1" outlineLevel="1" x14ac:dyDescent="0.25">
      <c r="A69" s="143">
        <v>22</v>
      </c>
      <c r="B69" s="64" t="s">
        <v>2676</v>
      </c>
      <c r="C69" s="65" t="s">
        <v>31</v>
      </c>
      <c r="D69" s="63" t="s">
        <v>2715</v>
      </c>
      <c r="E69" s="144" t="s">
        <v>2716</v>
      </c>
      <c r="F69" s="144" t="s">
        <v>2717</v>
      </c>
      <c r="G69" s="159">
        <f t="shared" si="3"/>
        <v>4.0999999999999996</v>
      </c>
      <c r="H69" s="64" t="s">
        <v>2759</v>
      </c>
      <c r="I69" s="63" t="s">
        <v>1154</v>
      </c>
      <c r="J69" s="63" t="s">
        <v>708</v>
      </c>
      <c r="K69" s="66">
        <v>223467620</v>
      </c>
      <c r="L69" s="65" t="s">
        <v>1148</v>
      </c>
      <c r="M69" s="67"/>
      <c r="N69" s="65"/>
      <c r="O69" s="65" t="s">
        <v>26</v>
      </c>
      <c r="P69" s="78"/>
    </row>
    <row r="70" spans="1:16" s="7" customFormat="1" ht="24.75" customHeight="1" outlineLevel="1" x14ac:dyDescent="0.25">
      <c r="A70" s="143">
        <v>23</v>
      </c>
      <c r="B70" s="64" t="s">
        <v>2676</v>
      </c>
      <c r="C70" s="65" t="s">
        <v>31</v>
      </c>
      <c r="D70" s="63" t="s">
        <v>2718</v>
      </c>
      <c r="E70" s="144" t="s">
        <v>2719</v>
      </c>
      <c r="F70" s="144" t="s">
        <v>2720</v>
      </c>
      <c r="G70" s="159">
        <f t="shared" si="3"/>
        <v>12.1</v>
      </c>
      <c r="H70" s="64" t="s">
        <v>2759</v>
      </c>
      <c r="I70" s="63" t="s">
        <v>1154</v>
      </c>
      <c r="J70" s="63" t="s">
        <v>708</v>
      </c>
      <c r="K70" s="66">
        <v>189470112</v>
      </c>
      <c r="L70" s="65" t="s">
        <v>1148</v>
      </c>
      <c r="M70" s="67"/>
      <c r="N70" s="65"/>
      <c r="O70" s="65" t="s">
        <v>26</v>
      </c>
      <c r="P70" s="78"/>
    </row>
    <row r="71" spans="1:16" s="7" customFormat="1" ht="24.75" customHeight="1" outlineLevel="1" x14ac:dyDescent="0.25">
      <c r="A71" s="143">
        <v>24</v>
      </c>
      <c r="B71" s="64" t="s">
        <v>2676</v>
      </c>
      <c r="C71" s="65" t="s">
        <v>31</v>
      </c>
      <c r="D71" s="63" t="s">
        <v>2721</v>
      </c>
      <c r="E71" s="144" t="s">
        <v>2722</v>
      </c>
      <c r="F71" s="144" t="s">
        <v>2720</v>
      </c>
      <c r="G71" s="159">
        <f t="shared" si="3"/>
        <v>11.066666666666666</v>
      </c>
      <c r="H71" s="64" t="s">
        <v>2760</v>
      </c>
      <c r="I71" s="63" t="s">
        <v>1154</v>
      </c>
      <c r="J71" s="63" t="s">
        <v>708</v>
      </c>
      <c r="K71" s="66">
        <v>168701575</v>
      </c>
      <c r="L71" s="65" t="s">
        <v>1148</v>
      </c>
      <c r="M71" s="67"/>
      <c r="N71" s="65"/>
      <c r="O71" s="65" t="s">
        <v>26</v>
      </c>
      <c r="P71" s="78"/>
    </row>
    <row r="72" spans="1:16" s="7" customFormat="1" ht="24.75" customHeight="1" outlineLevel="1" x14ac:dyDescent="0.25">
      <c r="A72" s="143">
        <v>25</v>
      </c>
      <c r="B72" s="64" t="s">
        <v>2676</v>
      </c>
      <c r="C72" s="65" t="s">
        <v>31</v>
      </c>
      <c r="D72" s="63" t="s">
        <v>2723</v>
      </c>
      <c r="E72" s="144" t="s">
        <v>2724</v>
      </c>
      <c r="F72" s="144" t="s">
        <v>2725</v>
      </c>
      <c r="G72" s="159">
        <f t="shared" si="3"/>
        <v>11.2</v>
      </c>
      <c r="H72" s="64" t="s">
        <v>2760</v>
      </c>
      <c r="I72" s="63" t="s">
        <v>1154</v>
      </c>
      <c r="J72" s="63" t="s">
        <v>708</v>
      </c>
      <c r="K72" s="66">
        <v>150120507</v>
      </c>
      <c r="L72" s="65" t="s">
        <v>1148</v>
      </c>
      <c r="M72" s="67"/>
      <c r="N72" s="65"/>
      <c r="O72" s="65" t="s">
        <v>26</v>
      </c>
      <c r="P72" s="78"/>
    </row>
    <row r="73" spans="1:16" s="7" customFormat="1" ht="24.75" customHeight="1" outlineLevel="1" x14ac:dyDescent="0.25">
      <c r="A73" s="143">
        <v>26</v>
      </c>
      <c r="B73" s="64" t="s">
        <v>2676</v>
      </c>
      <c r="C73" s="65" t="s">
        <v>31</v>
      </c>
      <c r="D73" s="63" t="s">
        <v>2726</v>
      </c>
      <c r="E73" s="144" t="s">
        <v>2727</v>
      </c>
      <c r="F73" s="144" t="s">
        <v>2728</v>
      </c>
      <c r="G73" s="159">
        <f t="shared" si="3"/>
        <v>11.566666666666666</v>
      </c>
      <c r="H73" s="64" t="s">
        <v>2761</v>
      </c>
      <c r="I73" s="63" t="s">
        <v>1154</v>
      </c>
      <c r="J73" s="63" t="s">
        <v>708</v>
      </c>
      <c r="K73" s="66">
        <v>191561980</v>
      </c>
      <c r="L73" s="65" t="s">
        <v>1148</v>
      </c>
      <c r="M73" s="67"/>
      <c r="N73" s="65"/>
      <c r="O73" s="65" t="s">
        <v>26</v>
      </c>
      <c r="P73" s="78"/>
    </row>
    <row r="74" spans="1:16" s="7" customFormat="1" ht="24.75" customHeight="1" outlineLevel="1" x14ac:dyDescent="0.25">
      <c r="A74" s="143">
        <v>27</v>
      </c>
      <c r="B74" s="64" t="s">
        <v>2676</v>
      </c>
      <c r="C74" s="65" t="s">
        <v>31</v>
      </c>
      <c r="D74" s="63" t="s">
        <v>2729</v>
      </c>
      <c r="E74" s="144" t="s">
        <v>2730</v>
      </c>
      <c r="F74" s="144" t="s">
        <v>2731</v>
      </c>
      <c r="G74" s="159">
        <f t="shared" si="3"/>
        <v>10.866666666666667</v>
      </c>
      <c r="H74" s="64" t="s">
        <v>2760</v>
      </c>
      <c r="I74" s="63" t="s">
        <v>1154</v>
      </c>
      <c r="J74" s="63" t="s">
        <v>708</v>
      </c>
      <c r="K74" s="66">
        <v>126466964</v>
      </c>
      <c r="L74" s="65" t="s">
        <v>1148</v>
      </c>
      <c r="M74" s="67"/>
      <c r="N74" s="65"/>
      <c r="O74" s="65" t="s">
        <v>26</v>
      </c>
      <c r="P74" s="78"/>
    </row>
    <row r="75" spans="1:16" s="7" customFormat="1" ht="24.75" customHeight="1" outlineLevel="1" x14ac:dyDescent="0.25">
      <c r="A75" s="143">
        <v>28</v>
      </c>
      <c r="B75" s="64" t="s">
        <v>2676</v>
      </c>
      <c r="C75" s="65" t="s">
        <v>31</v>
      </c>
      <c r="D75" s="63" t="s">
        <v>2732</v>
      </c>
      <c r="E75" s="144" t="s">
        <v>2733</v>
      </c>
      <c r="F75" s="144" t="s">
        <v>2734</v>
      </c>
      <c r="G75" s="159">
        <f t="shared" si="3"/>
        <v>8.2666666666666675</v>
      </c>
      <c r="H75" s="64" t="s">
        <v>2762</v>
      </c>
      <c r="I75" s="63" t="s">
        <v>1154</v>
      </c>
      <c r="J75" s="63" t="s">
        <v>708</v>
      </c>
      <c r="K75" s="66">
        <v>145161630</v>
      </c>
      <c r="L75" s="65" t="s">
        <v>1148</v>
      </c>
      <c r="M75" s="67"/>
      <c r="N75" s="65"/>
      <c r="O75" s="65" t="s">
        <v>26</v>
      </c>
      <c r="P75" s="78"/>
    </row>
    <row r="76" spans="1:16" s="7" customFormat="1" ht="24.75" customHeight="1" outlineLevel="1" x14ac:dyDescent="0.25">
      <c r="A76" s="143">
        <v>29</v>
      </c>
      <c r="B76" s="64" t="s">
        <v>2676</v>
      </c>
      <c r="C76" s="65" t="s">
        <v>31</v>
      </c>
      <c r="D76" s="63" t="s">
        <v>2735</v>
      </c>
      <c r="E76" s="144" t="s">
        <v>2736</v>
      </c>
      <c r="F76" s="144" t="s">
        <v>2737</v>
      </c>
      <c r="G76" s="159">
        <f t="shared" si="3"/>
        <v>11.1</v>
      </c>
      <c r="H76" s="64" t="s">
        <v>2763</v>
      </c>
      <c r="I76" s="63" t="s">
        <v>1154</v>
      </c>
      <c r="J76" s="63" t="s">
        <v>708</v>
      </c>
      <c r="K76" s="66">
        <v>121396893</v>
      </c>
      <c r="L76" s="65" t="s">
        <v>1148</v>
      </c>
      <c r="M76" s="67"/>
      <c r="N76" s="65"/>
      <c r="O76" s="65" t="s">
        <v>26</v>
      </c>
      <c r="P76" s="78"/>
    </row>
    <row r="77" spans="1:16" s="7" customFormat="1" ht="24.75" customHeight="1" outlineLevel="1" x14ac:dyDescent="0.25">
      <c r="A77" s="143">
        <v>30</v>
      </c>
      <c r="B77" s="64" t="s">
        <v>2676</v>
      </c>
      <c r="C77" s="65" t="s">
        <v>31</v>
      </c>
      <c r="D77" s="63" t="s">
        <v>2738</v>
      </c>
      <c r="E77" s="144" t="s">
        <v>2739</v>
      </c>
      <c r="F77" s="144" t="s">
        <v>2740</v>
      </c>
      <c r="G77" s="159">
        <f t="shared" si="3"/>
        <v>10.233333333333333</v>
      </c>
      <c r="H77" s="64" t="s">
        <v>2762</v>
      </c>
      <c r="I77" s="63" t="s">
        <v>1154</v>
      </c>
      <c r="J77" s="63" t="s">
        <v>708</v>
      </c>
      <c r="K77" s="66">
        <v>144432490</v>
      </c>
      <c r="L77" s="65" t="s">
        <v>1148</v>
      </c>
      <c r="M77" s="67"/>
      <c r="N77" s="65"/>
      <c r="O77" s="65" t="s">
        <v>26</v>
      </c>
      <c r="P77" s="78"/>
    </row>
    <row r="78" spans="1:16" s="7" customFormat="1" ht="24.75" customHeight="1" outlineLevel="1" x14ac:dyDescent="0.25">
      <c r="A78" s="143">
        <v>31</v>
      </c>
      <c r="B78" s="64" t="s">
        <v>2676</v>
      </c>
      <c r="C78" s="65" t="s">
        <v>31</v>
      </c>
      <c r="D78" s="63" t="s">
        <v>2741</v>
      </c>
      <c r="E78" s="144" t="s">
        <v>2742</v>
      </c>
      <c r="F78" s="144" t="s">
        <v>2743</v>
      </c>
      <c r="G78" s="159">
        <f t="shared" si="3"/>
        <v>11.1</v>
      </c>
      <c r="H78" s="64" t="s">
        <v>2764</v>
      </c>
      <c r="I78" s="63" t="s">
        <v>1154</v>
      </c>
      <c r="J78" s="63" t="s">
        <v>708</v>
      </c>
      <c r="K78" s="66">
        <v>76758554</v>
      </c>
      <c r="L78" s="65" t="s">
        <v>1148</v>
      </c>
      <c r="M78" s="67"/>
      <c r="N78" s="65"/>
      <c r="O78" s="65" t="s">
        <v>26</v>
      </c>
      <c r="P78" s="78"/>
    </row>
    <row r="79" spans="1:16" s="7" customFormat="1" ht="24.75" customHeight="1" outlineLevel="1" x14ac:dyDescent="0.25">
      <c r="A79" s="143">
        <v>32</v>
      </c>
      <c r="B79" s="64" t="s">
        <v>2676</v>
      </c>
      <c r="C79" s="65" t="s">
        <v>31</v>
      </c>
      <c r="D79" s="63" t="s">
        <v>2744</v>
      </c>
      <c r="E79" s="144" t="s">
        <v>2745</v>
      </c>
      <c r="F79" s="144" t="s">
        <v>2746</v>
      </c>
      <c r="G79" s="159">
        <f t="shared" si="3"/>
        <v>9.0666666666666664</v>
      </c>
      <c r="H79" s="64" t="s">
        <v>2762</v>
      </c>
      <c r="I79" s="63" t="s">
        <v>1154</v>
      </c>
      <c r="J79" s="63" t="s">
        <v>708</v>
      </c>
      <c r="K79" s="66">
        <v>105248840</v>
      </c>
      <c r="L79" s="65" t="s">
        <v>1148</v>
      </c>
      <c r="M79" s="67"/>
      <c r="N79" s="65"/>
      <c r="O79" s="65" t="s">
        <v>26</v>
      </c>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2765</v>
      </c>
      <c r="E114" s="144">
        <v>43881</v>
      </c>
      <c r="F114" s="144">
        <v>44195</v>
      </c>
      <c r="G114" s="159">
        <f>IF(AND(E114&lt;&gt;"",F114&lt;&gt;""),((F114-E114)/30),"")</f>
        <v>10.466666666666667</v>
      </c>
      <c r="H114" s="121" t="s">
        <v>2766</v>
      </c>
      <c r="I114" s="120" t="s">
        <v>1154</v>
      </c>
      <c r="J114" s="120" t="s">
        <v>701</v>
      </c>
      <c r="K114" s="122">
        <v>3033648509</v>
      </c>
      <c r="L114" s="99">
        <f>+IF(AND(K114&gt;0,O114="Ejecución"),(K114/877802)*Tabla28[[#This Row],[% participación]],IF(AND(K114&gt;0,O114&lt;&gt;"Ejecución"),"-",""))</f>
        <v>3455.9598964231113</v>
      </c>
      <c r="M114" s="123" t="s">
        <v>1148</v>
      </c>
      <c r="N114" s="172">
        <v>1</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1154</v>
      </c>
      <c r="J115" s="63" t="s">
        <v>708</v>
      </c>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t="s">
        <v>1154</v>
      </c>
      <c r="J116" s="63" t="s">
        <v>702</v>
      </c>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253</v>
      </c>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t="s">
        <v>1154</v>
      </c>
      <c r="J118" s="63" t="s">
        <v>705</v>
      </c>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0" t="s">
        <v>2657</v>
      </c>
      <c r="I168" s="214"/>
      <c r="J168" s="215"/>
      <c r="K168" s="215"/>
      <c r="L168" s="215"/>
      <c r="M168" s="215"/>
      <c r="N168" s="215"/>
      <c r="O168" s="21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174730905.26999998</v>
      </c>
      <c r="F185" s="91"/>
      <c r="G185" s="92"/>
      <c r="H185" s="87"/>
      <c r="I185" s="89" t="s">
        <v>2627</v>
      </c>
      <c r="J185" s="165">
        <f>+SUM(M179:M183)</f>
        <v>0.02</v>
      </c>
      <c r="K185" s="235" t="s">
        <v>2628</v>
      </c>
      <c r="L185" s="235"/>
      <c r="M185" s="93">
        <f>+J185*(SUM(K20:K35))</f>
        <v>116487270.18000001</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42023</v>
      </c>
      <c r="D193" s="5"/>
      <c r="E193" s="125">
        <v>251</v>
      </c>
      <c r="F193" s="5"/>
      <c r="G193" s="5"/>
      <c r="H193" s="146" t="s">
        <v>2767</v>
      </c>
      <c r="J193" s="5"/>
      <c r="K193" s="126">
        <v>38412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2768</v>
      </c>
      <c r="J211" s="27" t="s">
        <v>2622</v>
      </c>
      <c r="K211" s="147" t="s">
        <v>2770</v>
      </c>
      <c r="L211" s="21"/>
      <c r="M211" s="21"/>
      <c r="N211" s="21"/>
      <c r="O211" s="8"/>
    </row>
    <row r="212" spans="1:15" x14ac:dyDescent="0.25">
      <c r="A212" s="9"/>
      <c r="B212" s="27" t="s">
        <v>2619</v>
      </c>
      <c r="C212" s="146" t="s">
        <v>2767</v>
      </c>
      <c r="D212" s="21"/>
      <c r="G212" s="27" t="s">
        <v>2621</v>
      </c>
      <c r="H212" s="147" t="s">
        <v>2769</v>
      </c>
      <c r="J212" s="27" t="s">
        <v>2623</v>
      </c>
      <c r="K212" s="146"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http://purl.org/dc/dcmitype/"/>
    <ds:schemaRef ds:uri="4fb10211-09fb-4e80-9f0b-184718d5d98c"/>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2020-12-29T20:31:31Z</cp:lastPrinted>
  <dcterms:created xsi:type="dcterms:W3CDTF">2020-10-14T21:57:42Z</dcterms:created>
  <dcterms:modified xsi:type="dcterms:W3CDTF">2020-12-29T20:31:38Z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