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60" windowWidth="16608" windowHeight="937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<sst xmlns="http://schemas.openxmlformats.org/spreadsheetml/2006/main" count="3110" uniqueCount="2697">
  <si>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</si>
  <si>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</si>
  <si>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</si>
  <si>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</si>
  <si>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</si>
  <si>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</si>
  <si>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</si>
  <si>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</si>
  <si>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</si>
  <si>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</si>
  <si>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</si>
  <si>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</si>
  <si>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</si>
  <si>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</si>
  <si>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</si>
  <si>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</si>
  <si>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</si>
  <si>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</si>
  <si>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</si>
  <si>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</si>
  <si>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</si>
  <si>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</si>
  <si>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</si>
  <si>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</si>
  <si>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</si>
  <si>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</si>
  <si>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</si>
  <si>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</si>
  <si>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</si>
  <si>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</si>
  <si>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</si>
  <si>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</si>
  <si>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</si>
  <si>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</si>
  <si>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</si>
  <si>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</si>
  <si>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</si>
  <si>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</si>
  <si>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</si>
  <si>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</si>
  <si>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</si>
  <si>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</si>
  <si>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</si>
  <si>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</si>
  <si>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</si>
  <si>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</si>
  <si>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</si>
  <si>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</si>
  <si>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</si>
  <si>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</si>
  <si>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</si>
  <si>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</si>
  <si>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</si>
  <si>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</si>
  <si>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</si>
  <si>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</si>
  <si>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</si>
  <si>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</si>
  <si>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</si>
  <si>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</si>
  <si>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</si>
  <si>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</si>
  <si>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</si>
  <si>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</si>
  <si>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</si>
  <si>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</si>
  <si>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</si>
  <si>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</si>
  <si>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</si>
  <si>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</si>
  <si>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</si>
  <si>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</si>
  <si>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</si>
  <si>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</si>
  <si>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</si>
  <si>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</si>
  <si>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</si>
  <si>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</si>
  <si>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</si>
  <si>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</si>
  <si>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</si>
  <si>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</si>
  <si>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</si>
  <si>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</si>
  <si>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</si>
  <si>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</si>
  <si>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</si>
  <si>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</si>
  <si>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</si>
  <si>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</si>
  <si>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</si>
  <si>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</si>
  <si>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</si>
  <si>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</si>
  <si>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</si>
  <si>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</si>
  <si>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</si>
  <si>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</si>
  <si>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</si>
  <si>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</si>
  <si>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</si>
  <si>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</si>
  <si>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</si>
  <si>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</si>
  <si>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</si>
  <si>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</si>
  <si>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</si>
  <si>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</si>
  <si>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</si>
  <si>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</si>
  <si>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</si>
  <si>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</si>
  <si>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</si>
  <si>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</si>
  <si>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</si>
  <si>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</si>
  <si>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</si>
  <si>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</si>
  <si>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</si>
  <si>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</si>
  <si>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</si>
  <si>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</si>
  <si>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</si>
  <si>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</si>
  <si>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</si>
  <si>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</si>
  <si>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</si>
  <si>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</si>
  <si>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</si>
  <si>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</si>
  <si>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</si>
  <si>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</si>
  <si>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</si>
  <si>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</si>
  <si>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</si>
  <si>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</si>
  <si>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</si>
  <si>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</si>
  <si>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</si>
  <si>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</si>
  <si>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</si>
  <si>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</si>
  <si>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</si>
  <si>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</si>
  <si>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</si>
  <si>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</si>
  <si>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</si>
  <si>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</si>
  <si>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</si>
  <si>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</si>
  <si>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</si>
  <si>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</si>
  <si>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</si>
  <si>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</si>
  <si>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</si>
  <si>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</si>
  <si>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</si>
  <si>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</si>
  <si>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</si>
  <si>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</si>
  <si>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</si>
  <si>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</si>
  <si>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</si>
  <si>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</si>
  <si>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</si>
  <si>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</si>
  <si>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</si>
  <si>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</si>
  <si>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</si>
  <si>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</si>
  <si>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</si>
  <si>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</si>
  <si>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</si>
  <si>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</si>
  <si>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</si>
  <si>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</si>
  <si>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</si>
  <si>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</si>
  <si>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</si>
  <si>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</si>
  <si>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</si>
  <si>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</si>
  <si>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</si>
  <si>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</si>
  <si>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</si>
  <si>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</si>
  <si>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</si>
  <si>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</si>
  <si>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</si>
  <si>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</si>
  <si>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</si>
  <si>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</si>
  <si>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</si>
  <si>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</si>
  <si>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</si>
  <si>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</si>
  <si>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</si>
  <si>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</si>
  <si>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</si>
  <si>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</si>
  <si>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</si>
  <si>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</si>
  <si>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</si>
  <si>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</si>
  <si>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</si>
  <si>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</si>
  <si>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</si>
  <si>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</si>
  <si>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</si>
  <si>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</si>
  <si>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</si>
  <si>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</si>
  <si>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</si>
  <si>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</si>
  <si>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</si>
  <si>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</si>
  <si>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</si>
  <si>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</si>
  <si>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</si>
  <si>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</si>
  <si>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</si>
  <si>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</si>
  <si>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</si>
  <si>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</si>
  <si>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</si>
  <si>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</si>
  <si>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</si>
  <si>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</si>
  <si>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</si>
  <si>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</si>
  <si>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</si>
  <si>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</si>
  <si>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</si>
  <si>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</si>
  <si>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</si>
  <si>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</si>
  <si>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</si>
  <si>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</si>
  <si>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</si>
  <si>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</si>
  <si>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</si>
  <si>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</si>
  <si>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</si>
  <si>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</si>
  <si>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</si>
  <si>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</si>
  <si>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</si>
  <si>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</si>
  <si>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</si>
  <si>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</si>
  <si>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</si>
  <si>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</si>
  <si>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</si>
  <si>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</si>
  <si>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</si>
  <si>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</si>
  <si>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</si>
  <si>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</si>
  <si>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</si>
  <si>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</si>
  <si>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</si>
  <si>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</si>
  <si>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</si>
  <si>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</si>
  <si>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</si>
  <si>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</si>
  <si>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</si>
  <si>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</si>
  <si>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</si>
  <si>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</si>
  <si>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</si>
  <si>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</si>
  <si>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</si>
  <si>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</si>
  <si>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</si>
  <si>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</si>
  <si>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</si>
  <si>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</si>
  <si>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</si>
  <si>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</si>
  <si>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</si>
  <si>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</si>
  <si>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</si>
  <si>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</si>
  <si>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</si>
  <si>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</si>
  <si>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</si>
  <si>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</si>
  <si>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</si>
  <si>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</si>
  <si>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</si>
  <si>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</si>
  <si>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</si>
  <si>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</si>
  <si>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</si>
  <si>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</si>
  <si>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</si>
  <si>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</si>
  <si>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</si>
  <si>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</si>
  <si>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</si>
  <si>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</si>
  <si>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</si>
  <si>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</si>
  <si>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</si>
  <si>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</si>
  <si>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</si>
  <si>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</si>
  <si>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</si>
  <si>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</si>
  <si>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</si>
  <si>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</si>
  <si>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</si>
  <si>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</si>
  <si>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</si>
  <si>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</si>
  <si>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</si>
  <si>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</si>
  <si>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</si>
  <si>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</si>
  <si>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</si>
  <si>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</si>
  <si>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</si>
  <si>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</si>
  <si>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</si>
  <si>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</si>
  <si>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</si>
  <si>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</si>
  <si>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</si>
  <si>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</si>
  <si>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</si>
  <si>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</si>
  <si>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</si>
  <si>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</si>
  <si>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</si>
  <si>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</si>
  <si>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</si>
  <si>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</si>
  <si>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</si>
  <si>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</si>
  <si>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</si>
  <si>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</si>
  <si>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</si>
  <si>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</si>
  <si>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</si>
  <si>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</si>
  <si>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</si>
  <si>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</si>
  <si>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</si>
  <si>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</si>
  <si>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</si>
  <si>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</si>
  <si>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</si>
  <si>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</si>
  <si>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</si>
  <si>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</si>
  <si>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</si>
  <si>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</si>
  <si>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</si>
  <si>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</si>
  <si>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</si>
  <si>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</si>
  <si>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</si>
  <si>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</si>
  <si>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</si>
  <si>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</si>
  <si>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</si>
  <si>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</si>
  <si>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</si>
  <si>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</si>
  <si>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</si>
  <si>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</si>
  <si>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</si>
  <si>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</si>
  <si>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</si>
  <si>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</si>
  <si>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</si>
  <si>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</si>
  <si>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</si>
  <si>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</si>
  <si>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</si>
  <si>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</si>
  <si>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</si>
  <si>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</si>
  <si>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</si>
  <si>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</si>
  <si>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</si>
  <si>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</si>
  <si>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</si>
  <si>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</si>
  <si>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</si>
  <si>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</si>
  <si>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</si>
  <si>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</si>
  <si>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</si>
  <si>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</si>
  <si>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</si>
  <si>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</si>
  <si>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</si>
  <si>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</si>
  <si>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</si>
  <si>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</si>
  <si>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</si>
  <si>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</si>
  <si>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</si>
  <si>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</si>
  <si>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</si>
  <si>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</si>
  <si>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</si>
  <si>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</si>
  <si>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</si>
  <si>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</si>
  <si>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</si>
  <si>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</si>
  <si>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</si>
  <si>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</si>
  <si>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</si>
  <si>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</si>
  <si>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</si>
  <si>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</si>
  <si>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</si>
  <si>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</si>
  <si>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</si>
  <si>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</si>
  <si>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</si>
  <si>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</si>
  <si>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</si>
  <si>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</si>
  <si>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</si>
  <si>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</si>
  <si>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</si>
  <si>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</si>
  <si>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</si>
  <si>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</si>
  <si>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</si>
  <si>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</si>
  <si>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</si>
  <si>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</si>
  <si>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</si>
  <si>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</si>
  <si>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</si>
  <si>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</si>
  <si>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</si>
  <si>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</si>
  <si>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</si>
  <si>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</si>
  <si>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</si>
  <si>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</si>
  <si>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</si>
  <si>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</si>
  <si>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</si>
  <si>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</si>
  <si>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</si>
  <si>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</si>
  <si>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</si>
  <si>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</si>
  <si>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</si>
  <si>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</si>
  <si>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</si>
  <si>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</si>
  <si>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</si>
  <si>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</si>
  <si>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</si>
  <si>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</si>
  <si>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</si>
  <si>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</si>
  <si>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</si>
  <si>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</si>
  <si>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</si>
  <si>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</si>
  <si>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</si>
  <si>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</si>
  <si>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</si>
  <si>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</si>
  <si>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</si>
  <si>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</si>
  <si>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</si>
  <si>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</si>
  <si>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</si>
  <si>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</si>
  <si>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</si>
  <si>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</si>
  <si>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</si>
  <si>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</si>
  <si>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</si>
  <si>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</si>
  <si>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</si>
  <si>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</si>
  <si>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</si>
  <si>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</si>
  <si>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</si>
  <si>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</si>
  <si>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</si>
  <si>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</si>
  <si>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</si>
  <si>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</si>
  <si>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</si>
  <si>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</si>
  <si>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</si>
  <si>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</si>
  <si>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</si>
  <si>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</si>
  <si>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</si>
  <si>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</si>
  <si>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</si>
  <si>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</si>
  <si>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</si>
  <si>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</si>
  <si>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</si>
  <si>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</si>
  <si>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</si>
  <si>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</si>
  <si>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</si>
  <si>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</si>
  <si>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</si>
  <si>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</si>
  <si>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</si>
  <si>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</si>
  <si>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</si>
  <si>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</si>
  <si>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</si>
  <si>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</si>
  <si>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</si>
  <si>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</si>
  <si>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</si>
  <si>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</si>
  <si>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</si>
  <si>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</si>
  <si>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</si>
  <si>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</si>
  <si>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</si>
  <si>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</si>
  <si>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</si>
  <si>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</si>
  <si>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</si>
  <si>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</si>
  <si>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</si>
  <si>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</si>
  <si>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</si>
  <si>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</si>
  <si>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</si>
  <si>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</si>
  <si>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</si>
  <si>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</si>
  <si>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</si>
  <si>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</si>
  <si>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</si>
  <si>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</si>
  <si>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</si>
  <si>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</si>
  <si>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</si>
  <si>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</si>
  <si>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</si>
  <si>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</si>
  <si>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</si>
  <si>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</si>
  <si>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</si>
  <si>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</si>
  <si>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</si>
  <si>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</si>
  <si>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</si>
  <si>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</si>
  <si>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</si>
  <si>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</si>
  <si>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</si>
  <si>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</si>
  <si>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</si>
  <si>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</si>
  <si>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</si>
  <si>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</si>
  <si>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</si>
  <si>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</si>
  <si>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</si>
  <si>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</si>
  <si>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</si>
  <si>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</si>
  <si>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</si>
  <si>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</si>
  <si>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</si>
  <si>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</si>
  <si>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</si>
  <si>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</si>
  <si>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</si>
  <si>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</si>
  <si>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</si>
  <si>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</si>
  <si>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</si>
  <si>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</si>
  <si>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</si>
  <si>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</si>
  <si>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</si>
  <si>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</si>
  <si>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</si>
  <si>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</si>
  <si>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</si>
  <si>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</si>
  <si>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</si>
  <si>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</si>
  <si>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</si>
  <si>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</si>
  <si>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</si>
  <si>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</si>
  <si>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</si>
  <si>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</si>
  <si>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</si>
  <si>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</si>
  <si>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</si>
  <si>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</si>
  <si>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</si>
  <si>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</si>
  <si>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</si>
  <si>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</si>
  <si>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</si>
  <si>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</si>
  <si>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</si>
  <si>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</si>
  <si>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</si>
  <si>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</si>
  <si>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</si>
  <si>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</si>
  <si>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</si>
  <si>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</si>
  <si>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</si>
  <si>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</si>
  <si>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</si>
  <si>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</si>
  <si>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</si>
  <si>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</si>
  <si>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</si>
  <si>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</si>
  <si>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</si>
  <si>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</si>
  <si>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</si>
  <si>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</si>
  <si>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</si>
  <si>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</si>
  <si>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</si>
  <si>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</si>
  <si>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</si>
  <si>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</si>
  <si>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</si>
  <si>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</si>
  <si>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</si>
  <si>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</si>
  <si>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</si>
  <si>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</si>
  <si>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</si>
  <si>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</si>
  <si>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</si>
  <si>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</si>
  <si>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</si>
  <si>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</si>
  <si>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</si>
  <si>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</si>
  <si>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</si>
  <si>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</si>
  <si>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</si>
  <si>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</si>
  <si>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</si>
  <si>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</si>
  <si>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</si>
  <si>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</si>
  <si>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</si>
  <si>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</si>
  <si>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</si>
  <si>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</si>
  <si>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</si>
  <si>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</si>
  <si>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</si>
  <si>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</si>
  <si>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</si>
  <si>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</si>
  <si>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</si>
  <si>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</si>
  <si>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</si>
  <si>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</si>
  <si>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</si>
  <si>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</si>
  <si>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</si>
  <si>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</si>
  <si>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</si>
  <si>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</si>
  <si>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</si>
  <si>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</si>
  <si>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</si>
  <si>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</si>
  <si>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</si>
  <si>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</si>
  <si>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</si>
  <si>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</si>
  <si>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</si>
  <si>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</si>
  <si>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</si>
  <si>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</si>
  <si>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</si>
  <si>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</si>
  <si>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</si>
  <si>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</si>
  <si>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</si>
  <si>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</si>
  <si>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</si>
  <si>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</si>
  <si>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</si>
  <si>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</si>
  <si>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</si>
  <si>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</si>
  <si>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</si>
  <si>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</si>
  <si>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</si>
  <si>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</si>
  <si>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</si>
  <si>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</si>
  <si>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</si>
  <si>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</si>
  <si>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</si>
  <si>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</si>
  <si>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</si>
  <si>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</si>
  <si>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</si>
  <si>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</si>
  <si>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</si>
  <si>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</si>
  <si>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</si>
  <si>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</si>
  <si>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</si>
  <si>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</si>
  <si>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</si>
  <si>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</si>
  <si>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</si>
  <si>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</si>
  <si>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</si>
  <si>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</si>
  <si>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</si>
  <si>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</si>
  <si>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</si>
  <si>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</si>
  <si>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</si>
  <si>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</si>
  <si>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</si>
  <si>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</si>
  <si>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</si>
  <si>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</si>
  <si>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</si>
  <si>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</si>
  <si>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</si>
  <si>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</si>
  <si>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</si>
  <si>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</si>
  <si>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</si>
  <si>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</si>
  <si>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</si>
  <si>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</si>
  <si>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</si>
  <si>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</si>
  <si>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</si>
  <si>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</si>
  <si>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</si>
  <si>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</si>
  <si>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</si>
  <si>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</si>
  <si>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</si>
  <si>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</si>
  <si>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</si>
  <si>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</si>
  <si>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</si>
  <si>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</si>
  <si>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</si>
  <si>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</si>
  <si>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</si>
  <si>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</si>
  <si>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</si>
  <si>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</si>
  <si>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</si>
  <si>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</si>
  <si>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</si>
  <si>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</si>
  <si>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</si>
  <si>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</si>
  <si>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</si>
  <si>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</si>
  <si>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</si>
  <si>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</si>
  <si>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</si>
  <si>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</si>
  <si>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</si>
  <si>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</si>
  <si>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</si>
  <si>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</si>
  <si>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</si>
  <si>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</si>
  <si>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</si>
  <si>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</si>
  <si>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</si>
  <si>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</si>
  <si>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</si>
  <si>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</si>
  <si>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</si>
  <si>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</si>
  <si>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</si>
  <si>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</si>
  <si>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</si>
  <si>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</si>
  <si>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</si>
  <si>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</si>
  <si>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</si>
  <si>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</si>
  <si>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</si>
  <si>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</si>
  <si>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</si>
  <si>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</si>
  <si>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</si>
  <si>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</si>
  <si>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</si>
  <si>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</si>
  <si>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</si>
  <si>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</si>
  <si>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</si>
  <si>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</si>
  <si>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</si>
  <si>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</si>
  <si>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</si>
  <si>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</si>
  <si>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</si>
  <si>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</si>
  <si>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</si>
  <si>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</si>
  <si>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</si>
  <si>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</si>
  <si>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</si>
  <si>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</si>
  <si>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</si>
  <si>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</si>
  <si>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</si>
  <si>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</si>
  <si>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</si>
  <si>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</si>
  <si>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</si>
  <si>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</si>
  <si>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</si>
  <si>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</si>
  <si>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</si>
  <si>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</si>
  <si>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</si>
  <si>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</si>
  <si>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</si>
  <si>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</si>
  <si>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</si>
  <si>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</si>
  <si>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</si>
  <si>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</si>
  <si>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</si>
  <si>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</si>
  <si>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</si>
  <si>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</si>
  <si>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</si>
  <si>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</si>
  <si>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</si>
  <si>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</si>
  <si>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</si>
  <si>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</si>
  <si>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</si>
  <si>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</si>
  <si>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</si>
  <si>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</si>
  <si>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</si>
  <si>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</si>
  <si>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</si>
  <si>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</si>
  <si>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</si>
  <si>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</si>
  <si>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</si>
  <si>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</si>
  <si>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</si>
  <si>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</si>
  <si>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</si>
  <si>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</si>
  <si>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</si>
  <si>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</si>
  <si>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</si>
  <si>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</si>
  <si>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</si>
  <si>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</si>
  <si>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</si>
  <si>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</si>
  <si>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</si>
  <si>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</si>
  <si>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</si>
  <si>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</si>
  <si>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</si>
  <si>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</si>
  <si>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</si>
  <si>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</si>
  <si>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</si>
  <si>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</si>
  <si>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</si>
  <si>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</si>
  <si>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</si>
  <si>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</si>
  <si>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</si>
  <si>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</si>
  <si>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</si>
  <si>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</si>
  <si>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</si>
  <si>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</si>
  <si>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</si>
  <si>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</si>
  <si>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</si>
  <si>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</si>
  <si>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</si>
  <si>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</si>
  <si>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</si>
  <si>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</si>
  <si>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</si>
  <si>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</si>
  <si>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</si>
  <si>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</si>
  <si>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</si>
  <si>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</si>
  <si>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</si>
  <si>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</si>
  <si>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</si>
  <si>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</si>
  <si>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</si>
  <si>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</si>
  <si>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</si>
  <si>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</si>
  <si>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</si>
  <si>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</si>
  <si>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</si>
  <si>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</si>
  <si>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</si>
  <si>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</si>
  <si>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</si>
  <si>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</si>
  <si>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</si>
  <si>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</si>
  <si>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</si>
  <si>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</si>
  <si>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</si>
  <si>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</si>
  <si>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</si>
  <si>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</si>
  <si>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</si>
  <si>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</si>
  <si>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</si>
  <si>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</si>
  <si>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</si>
  <si>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</si>
  <si>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</si>
  <si>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</si>
  <si>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</si>
  <si>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</si>
  <si>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</si>
  <si>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</si>
  <si>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</si>
  <si>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</si>
  <si>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</si>
  <si>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</si>
  <si>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</si>
  <si>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</si>
  <si>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</si>
  <si>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</si>
  <si>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</si>
  <si>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</si>
  <si>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</si>
  <si>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</si>
  <si>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</si>
  <si>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</si>
  <si>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</si>
  <si>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</si>
  <si>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</si>
  <si>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</si>
  <si>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</si>
  <si>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</si>
  <si>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</si>
  <si>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</si>
  <si>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</si>
  <si>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</si>
  <si>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</si>
  <si>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</si>
  <si>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</si>
  <si>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</si>
  <si>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</si>
  <si>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</si>
  <si>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</si>
  <si>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</si>
  <si>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</si>
  <si>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</si>
  <si>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</si>
  <si>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</si>
  <si>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</si>
  <si>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</si>
  <si>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</si>
  <si>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</si>
  <si>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</si>
  <si>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</si>
  <si>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</si>
  <si>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</si>
  <si>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</si>
  <si>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</si>
  <si>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</si>
  <si>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</si>
  <si>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</si>
  <si>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</si>
  <si>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</si>
  <si>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</si>
  <si>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</si>
  <si>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</si>
  <si>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</si>
  <si>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</si>
  <si>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</si>
  <si>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</si>
  <si>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</si>
  <si>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</si>
  <si>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</si>
  <si>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</si>
  <si>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</si>
  <si>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</si>
  <si>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</si>
  <si>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</si>
  <si>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</si>
  <si>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</si>
  <si>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</si>
  <si>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</si>
  <si>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</si>
  <si>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</si>
  <si>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</si>
  <si>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</si>
  <si>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</si>
  <si>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</si>
  <si>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</si>
  <si>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</si>
  <si>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</si>
  <si>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</si>
  <si>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</si>
  <si>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</si>
  <si>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</si>
  <si>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</si>
  <si>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</si>
  <si>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</si>
  <si>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</si>
  <si>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</si>
  <si>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</si>
  <si>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</si>
  <si>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</si>
  <si>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</si>
  <si>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</si>
  <si>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</si>
  <si>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</si>
  <si>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</si>
  <si>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</si>
  <si>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</si>
  <si>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</si>
  <si>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</si>
  <si>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</si>
  <si>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</si>
  <si>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</si>
  <si>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</si>
  <si>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</si>
  <si>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</si>
  <si>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</si>
  <si>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</si>
  <si>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</si>
  <si>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</si>
  <si>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</si>
  <si>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</si>
  <si>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</si>
  <si>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</si>
  <si>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</si>
  <si>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</si>
  <si>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</si>
  <si>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</si>
  <si>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</si>
  <si>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</si>
  <si>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</si>
  <si>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</si>
  <si>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</si>
  <si>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</si>
  <si>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</si>
  <si>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</si>
  <si>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</si>
  <si>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</si>
  <si>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</si>
  <si>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</si>
  <si>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</si>
  <si>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</si>
  <si>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</si>
  <si>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</si>
  <si>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</si>
  <si>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</si>
  <si>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</si>
  <si>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</si>
  <si>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</si>
  <si>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</si>
  <si>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</si>
  <si>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</si>
  <si>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</si>
  <si>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</si>
  <si>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</si>
  <si>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</si>
  <si>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</si>
  <si>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</si>
  <si>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</si>
  <si>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</si>
  <si>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</si>
  <si>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</si>
  <si>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</si>
  <si>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</si>
  <si>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</si>
  <si>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</si>
  <si>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</si>
  <si>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</si>
  <si>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</si>
  <si>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</si>
  <si>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</si>
  <si>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</si>
  <si>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</si>
  <si>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</si>
  <si>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</si>
  <si>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</si>
  <si>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</si>
  <si>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</si>
  <si>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</si>
  <si>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</si>
  <si>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</si>
  <si>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</si>
  <si>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</si>
  <si>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</si>
  <si>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</si>
  <si>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</si>
  <si>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</si>
  <si>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</si>
  <si>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</si>
  <si>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</si>
  <si>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</si>
  <si>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</si>
  <si>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</si>
  <si>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</si>
  <si>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</si>
  <si>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</si>
  <si>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</si>
  <si>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</si>
  <si>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</si>
  <si>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</si>
  <si>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</si>
  <si>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</si>
  <si>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</si>
  <si>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</si>
  <si>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</si>
  <si>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</si>
  <si>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</si>
  <si>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</si>
  <si>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</si>
  <si>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</si>
  <si>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</si>
  <si>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</si>
  <si>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</si>
  <si>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</si>
  <si>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</si>
  <si>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</si>
  <si>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</si>
  <si>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</si>
  <si>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</si>
  <si>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</si>
  <si>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</si>
  <si>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</si>
  <si>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</si>
  <si>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</si>
  <si>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</si>
  <si>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</si>
  <si>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</si>
  <si>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</si>
  <si>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</si>
  <si>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</si>
  <si>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</si>
  <si>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</si>
  <si>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</si>
  <si>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</si>
  <si>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</si>
  <si>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</si>
  <si>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</si>
  <si>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</si>
  <si>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</si>
  <si>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</si>
  <si>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</si>
  <si>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</si>
  <si>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</si>
  <si>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</si>
  <si>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</si>
  <si>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</si>
  <si>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</si>
  <si>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</si>
  <si>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</si>
  <si>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</si>
  <si>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</si>
  <si>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</si>
  <si>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</si>
  <si>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</si>
  <si>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</si>
  <si>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</si>
  <si>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</si>
  <si>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</si>
  <si>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</si>
  <si>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</si>
  <si>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</si>
  <si>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</si>
  <si>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</si>
  <si>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</si>
  <si>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</si>
  <si>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</si>
  <si>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</si>
  <si>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</si>
  <si>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</si>
  <si>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</si>
  <si>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</si>
  <si>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</si>
  <si>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</si>
  <si>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</si>
  <si>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</si>
  <si>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</si>
  <si>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</si>
  <si>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</si>
  <si>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</si>
  <si>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</si>
  <si>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</si>
  <si>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</si>
  <si>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</si>
  <si>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</si>
  <si>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</si>
  <si>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</si>
  <si>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</si>
  <si>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</si>
  <si>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</si>
  <si>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</si>
  <si>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</si>
  <si>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</si>
  <si>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</si>
  <si>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</si>
  <si>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</si>
  <si>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</si>
  <si>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</si>
  <si>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</si>
  <si>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</si>
  <si>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</si>
  <si>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</si>
  <si>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</si>
  <si>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</si>
  <si>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</si>
  <si>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</si>
  <si>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</si>
  <si>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</si>
  <si>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</si>
  <si>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</si>
  <si>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</si>
  <si>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</si>
  <si>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</si>
  <si>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</si>
  <si>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</si>
  <si>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</si>
  <si>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</si>
  <si>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</si>
  <si>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</si>
  <si>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</si>
  <si>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</si>
  <si>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</si>
  <si>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</si>
  <si>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</si>
  <si>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</si>
  <si>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</si>
  <si>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</si>
  <si>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</si>
  <si>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</si>
  <si>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</si>
  <si>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</si>
  <si>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</si>
  <si>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</si>
  <si>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</si>
  <si>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</si>
  <si>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</si>
  <si>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</si>
  <si>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</si>
  <si>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</si>
  <si>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</si>
  <si>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</si>
  <si>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</si>
  <si>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</si>
  <si>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</si>
  <si>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</si>
  <si>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</si>
  <si>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</si>
  <si>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</si>
  <si>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</si>
  <si>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</si>
  <si>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</si>
  <si>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</si>
  <si>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</si>
  <si>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</si>
  <si>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</si>
  <si>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</si>
  <si>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</si>
  <si>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</si>
  <si>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</si>
  <si>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</si>
  <si>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</si>
  <si>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</si>
  <si>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</si>
  <si>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</si>
  <si>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</si>
  <si>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</si>
  <si>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</si>
  <si>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</si>
  <si>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</si>
  <si>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</si>
  <si>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</si>
  <si>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</si>
  <si>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</si>
  <si>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</si>
  <si>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</si>
  <si>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</si>
  <si>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</si>
  <si>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</si>
  <si>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</si>
  <si>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</si>
  <si>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</si>
  <si>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</si>
  <si>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</si>
  <si>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</si>
  <si>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</si>
  <si>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</si>
  <si>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</si>
  <si>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</si>
  <si>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</si>
  <si>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</si>
  <si>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</si>
  <si>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</si>
  <si>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</si>
  <si>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</si>
  <si>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</si>
  <si>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</si>
  <si>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</si>
  <si>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</si>
  <si>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</si>
  <si>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</si>
  <si>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</si>
  <si>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</si>
  <si>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</si>
  <si>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</si>
  <si>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</si>
  <si>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</si>
  <si>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</si>
  <si>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</si>
  <si>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</si>
  <si>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</si>
  <si>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</si>
  <si>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</si>
  <si>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</si>
  <si>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</si>
  <si>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</si>
  <si>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</si>
  <si>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</si>
  <si>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</si>
  <si>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</si>
  <si>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</si>
  <si>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</si>
  <si>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</si>
  <si>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</si>
  <si>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</si>
  <si>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</si>
  <si>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</si>
  <si>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</si>
  <si>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</si>
  <si>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</si>
  <si>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</si>
  <si>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</si>
  <si>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</si>
  <si>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</si>
  <si>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</si>
  <si>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</si>
  <si>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</si>
  <si>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</si>
  <si>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</si>
  <si>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</si>
  <si>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</si>
  <si>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</si>
  <si>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</si>
  <si>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</si>
  <si>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</si>
  <si>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</si>
  <si>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</si>
  <si>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</si>
  <si>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</si>
  <si>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</si>
  <si>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</si>
  <si>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</si>
  <si>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</si>
  <si>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</si>
  <si>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</si>
  <si>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</si>
  <si>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</si>
  <si>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</si>
  <si>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</si>
  <si>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</si>
  <si>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</si>
  <si>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</si>
  <si>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</si>
  <si>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</si>
  <si>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</si>
  <si>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</si>
  <si>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</si>
  <si>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</si>
  <si>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</si>
  <si>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</si>
  <si>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</si>
  <si>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</si>
  <si>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</si>
  <si>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</si>
  <si>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</si>
  <si>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</si>
  <si>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</si>
  <si>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</si>
  <si>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</si>
  <si>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</si>
  <si>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</si>
  <si>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</si>
  <si>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</si>
  <si>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</si>
  <si>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</si>
  <si>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</si>
  <si>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</si>
  <si>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</si>
  <si>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</si>
  <si>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</si>
  <si>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</si>
  <si>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</si>
  <si>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</si>
  <si>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</si>
  <si>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</si>
  <si>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</si>
  <si>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</si>
  <si>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</si>
  <si>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</si>
  <si>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</si>
  <si>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</si>
  <si>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</si>
  <si>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</si>
  <si>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</si>
  <si>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</si>
  <si>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</si>
  <si>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</si>
  <si>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</si>
  <si>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</si>
  <si>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</si>
  <si>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</si>
  <si>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</si>
  <si>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</si>
  <si>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</si>
  <si>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</si>
  <si>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</si>
  <si>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</si>
  <si>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</si>
  <si>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</si>
  <si>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</si>
  <si>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</si>
  <si>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</si>
  <si>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</si>
  <si>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</si>
  <si>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</si>
  <si>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</si>
  <si>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</si>
  <si>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</si>
  <si>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</si>
  <si>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</si>
  <si>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</si>
  <si>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</si>
  <si>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</si>
  <si>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</si>
  <si>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</si>
  <si>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</si>
  <si>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</si>
  <si>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</si>
  <si>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</si>
  <si>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</si>
  <si>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</si>
  <si>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</si>
  <si>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</si>
  <si>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</si>
  <si>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</si>
  <si>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</si>
  <si>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</si>
  <si>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</si>
  <si>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</si>
  <si>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</si>
  <si>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</si>
  <si>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</si>
  <si>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</si>
  <si>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</si>
  <si>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</si>
  <si>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</si>
  <si>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</si>
  <si>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</si>
  <si>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</si>
  <si>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</si>
  <si>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</si>
  <si>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</si>
  <si>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</si>
  <si>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</si>
  <si>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</si>
  <si>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</si>
  <si>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</si>
  <si>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</si>
  <si>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</si>
  <si>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</si>
  <si>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</si>
  <si>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</si>
  <si>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</si>
  <si>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</si>
  <si>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</si>
  <si>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</si>
  <si>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</si>
  <si>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</si>
  <si>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</si>
  <si>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</si>
  <si>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</si>
  <si>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</si>
  <si>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</si>
  <si>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</si>
  <si>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</si>
  <si>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</si>
  <si>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</si>
  <si>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</si>
  <si>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</si>
  <si>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</si>
  <si>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</si>
  <si>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</si>
  <si>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</si>
  <si>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</si>
  <si>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</si>
  <si>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</si>
  <si>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</si>
  <si>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</si>
  <si>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</si>
  <si>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</si>
  <si>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</si>
  <si>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</si>
  <si>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</si>
  <si>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</si>
  <si>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</si>
  <si>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</si>
  <si>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</si>
  <si>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</si>
  <si>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</si>
  <si>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</si>
  <si>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</si>
  <si>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</si>
  <si>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</si>
  <si>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</si>
  <si>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</si>
  <si>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</si>
  <si>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</si>
  <si>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</si>
  <si>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</si>
  <si>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</si>
  <si>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</si>
  <si>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</si>
  <si>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</si>
  <si>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</si>
  <si>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</si>
  <si>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</si>
  <si>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</si>
  <si>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</si>
  <si>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</si>
  <si>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</si>
  <si>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</si>
  <si>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</si>
  <si>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</si>
  <si>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</si>
  <si>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</si>
  <si>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</si>
  <si>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</si>
  <si>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</si>
  <si>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</si>
  <si>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</si>
  <si>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</si>
  <si>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</si>
  <si>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</si>
  <si>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</si>
  <si>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</si>
  <si>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</si>
  <si>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</si>
  <si>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</si>
  <si>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</si>
  <si>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</si>
  <si>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</si>
  <si>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</si>
  <si>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</si>
  <si>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</si>
  <si>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</si>
  <si>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</si>
  <si>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</si>
  <si>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</si>
  <si>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</si>
  <si>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</si>
  <si>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</si>
  <si>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</si>
  <si>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</si>
  <si>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</si>
  <si>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</si>
  <si>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</si>
  <si>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</si>
  <si>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</si>
  <si>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</si>
  <si>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</si>
  <si>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</si>
  <si>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</si>
  <si>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</si>
  <si>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</si>
  <si>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</si>
  <si>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</si>
  <si>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</si>
  <si>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</si>
  <si>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</si>
  <si>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</si>
  <si>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</si>
  <si>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</si>
  <si>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</si>
  <si>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</si>
  <si>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</si>
  <si>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</si>
  <si>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</si>
  <si>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</si>
  <si>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</si>
  <si>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</si>
  <si>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</si>
  <si>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</si>
  <si>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</si>
  <si>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</si>
  <si>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</si>
  <si>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</si>
  <si>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</si>
  <si>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</si>
  <si>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</si>
  <si>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</si>
  <si>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</si>
  <si>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</si>
  <si>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</si>
  <si>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</si>
  <si>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</si>
  <si>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</si>
  <si>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</si>
  <si>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</si>
  <si>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</si>
  <si>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</si>
  <si>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</si>
  <si>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</si>
  <si>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</si>
  <si>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</si>
  <si>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</si>
  <si>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</si>
  <si>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</si>
  <si>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</si>
  <si>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</si>
  <si>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</si>
  <si>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</si>
  <si>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</si>
  <si>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</si>
  <si>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</si>
  <si>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</si>
  <si>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</si>
  <si>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</si>
  <si>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</si>
  <si>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</si>
  <si>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</si>
  <si>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</si>
  <si>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</si>
  <si>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</si>
  <si>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</si>
  <si>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</si>
  <si>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</si>
  <si>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</si>
  <si>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</si>
  <si>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</si>
  <si>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</si>
  <si>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</si>
  <si>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</si>
  <si>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</si>
  <si>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</si>
  <si>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</si>
  <si>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</si>
  <si>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</si>
  <si>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</si>
  <si>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</si>
  <si>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</si>
  <si>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</si>
  <si>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</si>
  <si>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</si>
  <si>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</si>
  <si>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</si>
  <si>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</si>
  <si>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</si>
  <si>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</si>
  <si>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</si>
  <si>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</si>
  <si>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</si>
  <si>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</si>
  <si>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</si>
  <si>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</si>
  <si>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</si>
  <si>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</si>
  <si>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</si>
  <si>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</si>
  <si>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</si>
  <si>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</si>
  <si>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</si>
  <si>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</si>
  <si>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</si>
  <si>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</si>
  <si>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</si>
  <si>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</si>
  <si>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</si>
  <si>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</si>
  <si>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</si>
  <si>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</si>
  <si>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</si>
  <si>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</si>
  <si>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</si>
  <si>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</si>
  <si>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</si>
  <si>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</si>
  <si>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</si>
  <si>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</si>
  <si>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</si>
  <si>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</si>
  <si>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</si>
  <si>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</si>
  <si>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</si>
  <si>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</si>
  <si>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</si>
  <si>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</si>
  <si>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</si>
  <si>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</si>
  <si>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</si>
  <si>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</si>
  <si>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</si>
  <si>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</si>
  <si>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</si>
  <si>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</si>
  <si>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</si>
  <si>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</si>
  <si>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</si>
  <si>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</si>
  <si>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</si>
  <si>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</si>
  <si>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</si>
  <si>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</si>
  <si>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</si>
  <si>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</si>
  <si>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</si>
  <si>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</si>
  <si>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</si>
  <si>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</si>
  <si>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</si>
  <si>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</si>
  <si>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</si>
  <si>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</si>
  <si>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</si>
  <si>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</si>
  <si>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</si>
  <si>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</si>
  <si>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</si>
  <si>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</si>
  <si>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</si>
  <si>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</si>
  <si>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</si>
  <si>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</si>
  <si>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</si>
  <si>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</si>
  <si>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</si>
  <si>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</si>
  <si>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</si>
  <si>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</si>
  <si>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</si>
  <si>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</si>
  <si>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</si>
  <si>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</si>
  <si>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</si>
  <si>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</si>
  <si>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</si>
  <si>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</si>
  <si>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</si>
  <si>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</si>
  <si>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</si>
  <si>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</si>
  <si>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</si>
  <si>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</si>
  <si>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</si>
  <si>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</si>
  <si>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</si>
  <si>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</si>
  <si>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</si>
  <si>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</si>
  <si>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</si>
  <si>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</si>
  <si>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</si>
  <si>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</si>
  <si>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</si>
  <si>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</si>
  <si>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</si>
  <si>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</si>
  <si>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</si>
  <si>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</si>
  <si>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</si>
  <si>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</si>
  <si>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</si>
  <si>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</si>
  <si>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</si>
  <si>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</si>
  <si>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</si>
  <si>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</si>
  <si>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</si>
  <si>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</si>
  <si>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</si>
  <si>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</si>
  <si>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</si>
  <si>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</si>
  <si>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</si>
  <si>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</si>
  <si>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</si>
  <si>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</si>
  <si>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</si>
  <si>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</si>
  <si>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</si>
  <si>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</si>
  <si>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</si>
  <si>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</si>
  <si>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</si>
  <si>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</si>
  <si>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</si>
  <si>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</si>
  <si>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</si>
  <si>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</si>
  <si>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</si>
  <si>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</si>
  <si>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</si>
  <si>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</si>
  <si>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</si>
  <si>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</si>
  <si>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</si>
  <si>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</si>
  <si>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</si>
  <si>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</si>
  <si>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</si>
  <si>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</si>
  <si>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</si>
  <si>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</si>
  <si>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</si>
  <si>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</si>
  <si>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</si>
  <si>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</si>
  <si>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</si>
  <si>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</si>
  <si>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</si>
  <si>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</si>
  <si>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</si>
  <si>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</si>
  <si>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</si>
  <si>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</si>
  <si>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</si>
  <si>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</si>
  <si>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</si>
  <si>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</si>
  <si>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</si>
  <si>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</si>
  <si>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</si>
  <si>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</si>
  <si>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</si>
  <si>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</si>
  <si>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</si>
  <si>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</si>
  <si>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</si>
  <si>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</si>
  <si>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</si>
  <si>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</si>
  <si>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</si>
  <si>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</si>
  <si>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</si>
  <si>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</si>
  <si>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</si>
  <si>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</si>
  <si>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</si>
  <si>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</si>
  <si>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</si>
  <si>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</si>
  <si>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</si>
  <si>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</si>
  <si>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</si>
  <si>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</si>
  <si>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</si>
  <si>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</si>
  <si>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</si>
  <si>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</si>
  <si>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</si>
  <si>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</si>
  <si>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</si>
  <si>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</si>
  <si>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</si>
  <si>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</si>
  <si>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</si>
  <si>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</si>
  <si>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</si>
  <si>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</si>
  <si>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</si>
  <si>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</si>
  <si>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</si>
  <si>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</si>
  <si>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</si>
  <si>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</si>
  <si>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</si>
  <si>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</si>
  <si>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</si>
  <si>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</si>
  <si>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</si>
  <si>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</si>
  <si>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</si>
  <si>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</si>
  <si>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</si>
  <si>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</si>
  <si>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</si>
  <si>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</si>
  <si>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</si>
  <si>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</si>
  <si>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</si>
  <si>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</si>
  <si>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</si>
  <si>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</si>
  <si>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</si>
  <si>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</si>
  <si>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</si>
  <si>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</si>
  <si>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</si>
  <si>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</si>
  <si>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</si>
  <si>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</si>
  <si>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</si>
  <si>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</si>
  <si>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</si>
  <si>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</si>
  <si>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</si>
  <si>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</si>
  <si>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</si>
  <si>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</si>
  <si>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</si>
  <si>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</si>
  <si>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</si>
  <si>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</si>
  <si>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</si>
  <si>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</si>
  <si>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</si>
  <si>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</si>
  <si>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</si>
  <si>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</si>
  <si>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</si>
  <si>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</si>
  <si>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</si>
  <si>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</si>
  <si>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</si>
  <si>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</si>
  <si>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</si>
  <si>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</si>
  <si>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</si>
  <si>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</si>
  <si>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</si>
  <si>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</si>
  <si>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</si>
  <si>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</si>
  <si>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</si>
  <si>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</si>
  <si>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</si>
  <si>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</si>
  <si>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</si>
  <si>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</si>
  <si>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</si>
  <si>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</si>
  <si>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</si>
  <si>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</si>
  <si>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</si>
  <si>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</si>
  <si>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</si>
  <si>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</si>
  <si>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</si>
  <si>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</si>
  <si>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</si>
  <si>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</si>
  <si>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</si>
  <si>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</si>
  <si>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</si>
  <si>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</si>
  <si>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</si>
  <si>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</si>
  <si>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</si>
  <si>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</si>
  <si>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</si>
  <si>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</si>
  <si>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</si>
  <si>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</si>
  <si>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</si>
  <si>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</si>
  <si>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</si>
  <si>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</si>
  <si>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</si>
  <si>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</si>
  <si>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</si>
  <si>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</si>
  <si>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</si>
  <si>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</si>
  <si>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</si>
  <si>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</si>
  <si>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</si>
  <si>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</si>
  <si>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</si>
  <si>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</si>
  <si>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</si>
  <si>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</si>
  <si>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</si>
  <si>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</si>
  <si>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</si>
  <si>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</si>
  <si>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</si>
  <si>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</si>
  <si>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</si>
  <si>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</si>
  <si>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</si>
  <si>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</si>
  <si>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</si>
  <si>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</si>
  <si>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</si>
  <si>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</si>
  <si>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</si>
  <si>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</si>
  <si>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</si>
  <si>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</si>
  <si>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</si>
  <si>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</si>
  <si>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</si>
  <si>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</si>
  <si>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</si>
  <si>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</si>
  <si>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</si>
  <si>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</si>
  <si>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</si>
  <si>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</si>
  <si>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</si>
  <si>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</si>
  <si>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</si>
  <si>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</si>
  <si>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</si>
  <si>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</si>
  <si>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</si>
  <si>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</si>
  <si>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</si>
  <si>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</si>
  <si>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</si>
  <si>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</si>
  <si>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</si>
  <si>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</si>
  <si>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</si>
  <si>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</si>
  <si>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</si>
  <si>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</si>
  <si>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</si>
  <si>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</si>
  <si>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</si>
  <si>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</si>
  <si>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</si>
  <si>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</si>
  <si>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</si>
  <si>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</si>
  <si>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</si>
  <si>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</si>
  <si>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</si>
  <si>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</si>
  <si>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</si>
  <si>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</si>
  <si>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</si>
  <si>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</si>
  <si>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</si>
  <si>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</si>
  <si>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</si>
  <si>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</si>
  <si>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</si>
  <si>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</si>
  <si>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</si>
  <si>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</si>
  <si>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</si>
  <si>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</si>
  <si>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</si>
  <si>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</si>
  <si>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</si>
  <si>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</si>
  <si>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</si>
  <si>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</si>
  <si>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</si>
  <si>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</si>
  <si>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</si>
  <si>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</si>
  <si>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</si>
  <si>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</si>
  <si>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</si>
  <si>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</si>
  <si>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</si>
  <si>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</si>
  <si>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</si>
  <si>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</si>
  <si>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</si>
  <si>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</si>
  <si>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</si>
  <si>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</si>
  <si>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</si>
  <si>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</si>
  <si>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</si>
  <si>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</si>
  <si>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</si>
  <si>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</si>
  <si>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</si>
  <si>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</si>
  <si>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</si>
  <si>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</si>
  <si>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</si>
  <si>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</si>
  <si>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</si>
  <si>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</si>
  <si>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</si>
  <si>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</si>
  <si>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</si>
  <si>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</si>
  <si>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</si>
  <si>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</si>
  <si>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</si>
  <si>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</si>
  <si>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</si>
  <si>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</si>
  <si>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</si>
  <si>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</si>
  <si>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</si>
  <si>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</si>
  <si>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</si>
  <si>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</si>
  <si>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</si>
  <si>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</si>
  <si>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</si>
  <si>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</si>
  <si>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</si>
  <si>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</si>
  <si>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</si>
  <si>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</si>
  <si>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</si>
  <si>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</si>
  <si>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</si>
  <si>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</si>
  <si>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</si>
  <si>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</si>
  <si>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</si>
  <si>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</si>
  <si>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</si>
  <si>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</si>
  <si>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</si>
  <si>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</si>
  <si>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</si>
  <si>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</si>
  <si>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</si>
  <si>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</si>
  <si>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</si>
  <si>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</si>
  <si>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</si>
  <si>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</si>
  <si>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</si>
  <si>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</si>
  <si>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</si>
  <si>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</si>
  <si>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</si>
  <si>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</si>
  <si>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</si>
  <si>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</si>
  <si>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</si>
  <si>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</si>
  <si>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</si>
  <si>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</si>
  <si>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</si>
  <si>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</si>
  <si>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</si>
  <si>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</si>
  <si>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</si>
  <si>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</si>
  <si>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</si>
  <si>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</si>
  <si>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</si>
  <si>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</si>
  <si>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</si>
  <si>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</si>
  <si>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</si>
  <si>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</si>
  <si>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</si>
  <si>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</si>
  <si>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</si>
  <si>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</si>
  <si>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</si>
  <si>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</si>
  <si>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</si>
  <si>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</si>
  <si>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</si>
  <si>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</si>
  <si>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</si>
  <si>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</si>
  <si>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</si>
  <si>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</si>
  <si>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</si>
  <si>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</si>
  <si>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</si>
  <si>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</si>
  <si>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</si>
  <si>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</si>
  <si>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</si>
  <si>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</si>
  <si>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</si>
  <si>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</si>
  <si>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</si>
  <si>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</si>
  <si>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</si>
  <si>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</si>
  <si>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</si>
  <si>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</si>
  <si>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</si>
  <si>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</si>
  <si>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</si>
  <si>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</si>
  <si>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</si>
  <si>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</si>
  <si>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</si>
  <si>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</si>
  <si>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</si>
  <si>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</si>
  <si>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</si>
  <si>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</si>
  <si>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</si>
  <si>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</si>
  <si>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</si>
  <si>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</si>
  <si>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</si>
  <si>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</si>
  <si>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</si>
  <si>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</si>
  <si>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</si>
  <si>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</si>
  <si>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</si>
  <si>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</si>
  <si>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</si>
  <si>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</si>
  <si>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</si>
  <si>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</si>
  <si>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</si>
  <si>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</si>
  <si>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</si>
  <si>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</si>
  <si>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</si>
  <si>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</si>
  <si>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</si>
  <si>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</si>
  <si>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</si>
  <si>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</si>
  <si>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</si>
  <si>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</si>
  <si>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</si>
  <si>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</si>
  <si>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</si>
  <si>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</si>
  <si>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</si>
  <si>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</si>
  <si>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</si>
  <si>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</si>
  <si>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</si>
  <si>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</si>
  <si>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</si>
  <si>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</si>
  <si>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</si>
  <si>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</si>
  <si>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</si>
  <si>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</si>
  <si>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</si>
  <si>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</si>
  <si>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</si>
  <si>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</si>
  <si>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</si>
  <si>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</si>
  <si>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</si>
  <si>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</si>
  <si>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</si>
  <si>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</si>
  <si>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</si>
  <si>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</si>
  <si>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</si>
  <si>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</si>
  <si>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</si>
  <si>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</si>
  <si>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</si>
  <si>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</si>
  <si>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</si>
  <si>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</si>
  <si>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</si>
  <si>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</si>
  <si>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</si>
  <si>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</si>
  <si>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</si>
  <si>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</si>
  <si>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</si>
  <si>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</si>
  <si>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</si>
  <si>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</si>
  <si>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</si>
  <si>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</si>
  <si>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</si>
  <si>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</si>
  <si>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</si>
  <si>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</si>
  <si>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</si>
  <si>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</si>
  <si>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</si>
  <si>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</si>
  <si>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</si>
  <si>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</si>
  <si>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</si>
  <si>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</si>
  <si>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</si>
  <si>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</si>
  <si>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</si>
  <si>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</si>
  <si>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</si>
  <si>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</si>
  <si>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</si>
  <si>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</si>
  <si>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</si>
  <si>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</si>
  <si>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</si>
  <si>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</si>
  <si>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</si>
  <si>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</si>
  <si>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</si>
  <si>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</si>
  <si>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</si>
  <si>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</si>
  <si>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</si>
  <si>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</si>
  <si>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</si>
  <si>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</si>
  <si>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</si>
  <si>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</si>
  <si>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</si>
  <si>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</si>
  <si>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</si>
  <si>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</si>
  <si>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</si>
  <si>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</si>
  <si>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</si>
  <si>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</si>
  <si>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</si>
  <si>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</si>
  <si>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</si>
  <si>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</si>
  <si>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</si>
  <si>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</si>
  <si>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</si>
  <si>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</si>
  <si>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</si>
  <si>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</si>
  <si>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</si>
  <si>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</si>
  <si>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</si>
  <si>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</si>
  <si>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</si>
  <si>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</si>
  <si>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</si>
  <si>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</si>
  <si>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</si>
  <si>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</si>
  <si>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</si>
  <si>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</si>
  <si>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</si>
  <si>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</si>
  <si>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</si>
  <si>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</si>
  <si>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</si>
  <si>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</si>
  <si>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</si>
  <si>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</si>
  <si>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</si>
  <si>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</si>
  <si>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</si>
  <si>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</si>
  <si>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</si>
  <si>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</si>
  <si>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</si>
  <si>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</si>
  <si>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</si>
  <si>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</si>
  <si>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</si>
  <si>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</si>
  <si>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</si>
  <si>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</si>
  <si>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</si>
  <si>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</si>
  <si>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</si>
  <si>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</si>
  <si>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</si>
  <si>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</si>
  <si>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</si>
  <si>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</si>
  <si>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</si>
  <si>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</si>
  <si>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</si>
  <si>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</si>
  <si>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</si>
  <si>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</si>
  <si>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</si>
  <si>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</si>
  <si>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</si>
  <si>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</si>
  <si>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</si>
  <si>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</si>
  <si>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</si>
  <si>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</si>
  <si>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</si>
  <si>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</si>
  <si>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</si>
  <si>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</si>
  <si>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</si>
  <si>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</si>
  <si>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</si>
  <si>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</si>
  <si>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</si>
  <si>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</si>
  <si>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</si>
  <si>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</si>
  <si>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</si>
  <si>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</si>
  <si>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</si>
  <si>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</si>
  <si>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</si>
  <si>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</si>
  <si>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</si>
  <si>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</si>
  <si>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</si>
  <si>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</si>
  <si>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</si>
  <si>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</si>
  <si>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</si>
  <si>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</si>
  <si>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</si>
  <si>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</si>
  <si>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</si>
  <si>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</si>
  <si>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</si>
  <si>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</si>
  <si>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</si>
  <si>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</si>
  <si>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</si>
  <si>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</si>
  <si>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</si>
  <si>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</si>
  <si>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</si>
  <si>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</si>
  <si>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</si>
  <si>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</si>
  <si>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</si>
  <si>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</si>
  <si>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</si>
  <si>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</si>
  <si>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</si>
  <si>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</si>
  <si>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</si>
  <si>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</si>
  <si>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</si>
  <si>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</si>
  <si>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</si>
  <si>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</si>
  <si>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</si>
  <si>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</si>
  <si>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</si>
  <si>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</si>
  <si>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</si>
  <si>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</si>
  <si>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</si>
  <si>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</si>
  <si>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</si>
  <si>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</si>
  <si>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</si>
  <si>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</si>
  <si>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</si>
  <si>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</si>
  <si>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</si>
  <si>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</si>
  <si>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</si>
  <si>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</si>
  <si>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</si>
  <si>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</si>
  <si>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</si>
  <si>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</si>
  <si>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</si>
  <si>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</si>
  <si>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</si>
  <si>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</si>
  <si>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</si>
  <si>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</si>
  <si>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</si>
  <si>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</si>
  <si>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</si>
  <si>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</si>
  <si>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</si>
  <si>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</si>
  <si>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</si>
  <si>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</si>
  <si>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</si>
  <si>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</si>
  <si>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</si>
  <si>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</si>
  <si>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</si>
  <si>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</si>
  <si>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</si>
  <si>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</si>
  <si>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</si>
  <si>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</si>
  <si>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</si>
  <si>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</si>
  <si>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</si>
  <si>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</si>
  <si>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</si>
  <si>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</si>
  <si>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</si>
  <si>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</si>
  <si>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</si>
  <si>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</si>
  <si>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</si>
  <si>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</si>
  <si>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</si>
  <si>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</si>
  <si>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</si>
  <si>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</si>
  <si>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</si>
  <si>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</si>
  <si>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</si>
  <si>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</si>
  <si>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</si>
  <si>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</si>
  <si>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</si>
  <si>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</si>
  <si>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</si>
  <si>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</si>
  <si>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</si>
  <si>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</si>
  <si>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</si>
  <si>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</si>
  <si>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</si>
  <si>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</si>
  <si>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</si>
  <si>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</si>
  <si>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</si>
  <si>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</si>
  <si>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</si>
  <si>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</si>
  <si>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</si>
  <si>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</si>
  <si>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</si>
  <si>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</si>
  <si>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</si>
  <si>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</si>
  <si>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</si>
  <si>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</si>
  <si>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</si>
  <si>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</si>
  <si>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</si>
  <si>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</si>
  <si>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</si>
  <si>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</si>
  <si>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</si>
  <si>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</si>
  <si>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</si>
  <si>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</si>
  <si>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</si>
  <si>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</si>
  <si>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</si>
  <si>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</si>
  <si>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</si>
  <si>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</si>
  <si>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</si>
  <si>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</si>
  <si>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</si>
  <si>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</si>
  <si>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</si>
  <si>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</si>
  <si>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</si>
  <si>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</si>
  <si>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</si>
  <si>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</si>
  <si>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</si>
  <si>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</si>
  <si>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</si>
  <si>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</si>
  <si>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</si>
  <si>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</si>
  <si>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</si>
  <si>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</si>
  <si>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</si>
  <si>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</si>
  <si>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</si>
  <si>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</si>
  <si>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</si>
  <si>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</si>
  <si>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</si>
  <si>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</si>
  <si>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</si>
  <si>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</si>
  <si>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</si>
  <si>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</si>
  <si>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</si>
  <si>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</si>
  <si>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</si>
  <si>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</si>
  <si>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</si>
  <si>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</si>
  <si>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</si>
  <si>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</si>
  <si>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</si>
  <si>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</si>
  <si>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</si>
  <si>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</si>
  <si>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</si>
  <si>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</si>
  <si>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</si>
  <si>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</si>
  <si>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</si>
  <si>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</si>
  <si>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</si>
  <si>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</si>
  <si>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</si>
  <si>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</si>
  <si>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</si>
  <si>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</si>
  <si>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</si>
  <si>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</si>
  <si>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</si>
  <si>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</si>
  <si>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</si>
  <si>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</si>
  <si>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</si>
  <si>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</si>
  <si>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</si>
  <si>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</si>
  <si>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</si>
  <si>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</si>
  <si>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</si>
  <si>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</si>
  <si>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</si>
  <si>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</si>
  <si>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</si>
  <si>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</si>
  <si>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</si>
  <si>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</si>
  <si>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</si>
  <si>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</si>
  <si>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</si>
  <si>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</si>
  <si>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</si>
  <si>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</si>
  <si>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</si>
  <si>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</si>
  <si>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</si>
  <si>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</si>
  <si>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</si>
  <si>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</si>
  <si>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</si>
  <si>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305</t>
  </si>
  <si>
    <t>PRESTAR SERVICIO DE ATENCION EDUCACION INICIAL A MENORES 
DE CINCO AÑOS O HASTA EL INGRESO AL GRADO DE TRANSICION, CON EL FIN DE 
PROMOVER EL DESARROLLO INTEGRAL DE LA PRIMERA INFANCIA CON CALIDAD DE CONFORMIDAD CON LOS LINEAMIENTOS, MANUAL OPERATIVO , LAS DIRECTICES, PARAMETROS Y ESTANDARES ESTABLECIDOS POR ICBF, EN EL MARCO DE LA ESTRATEGIA DE ATENCION INTEGRAL DE CERO A SIEMPRE</t>
  </si>
  <si>
    <t>061</t>
  </si>
  <si>
    <t xml:space="preserve">INSTITUTO COLOMBIANO DE BIENESTAR FAMILIAR </t>
  </si>
  <si>
    <t>066</t>
  </si>
  <si>
    <t>091</t>
  </si>
  <si>
    <t>087</t>
  </si>
  <si>
    <t>124</t>
  </si>
  <si>
    <t>138</t>
  </si>
  <si>
    <t>139</t>
  </si>
  <si>
    <t>PRESTAR SERVICIO DE ATENCION A NIOS Y NIÑAS Y MUJERES GESTANTES, EN EL MARCO DE LA POLITICA DE ESTADO PARA  EL DESARROLLO INTEGRAL DE LA PRIMERA INFANCIA DE CERO A SIEMPRE DE CONFORMIDAD CON LOS LINEAMIENTOS, MANUAL OPERATIVO , LAS DIRECTICES, PARAMETROS Y ESTANDARES ESTABLECIDOS POR ICBF, LOS SERVICIOS : HOGARES COMUNITARIOS DE BIENESTAR FAMI-FAMILIAR TRADICIONAL Y AGRUPADO INSTITUCIONAL</t>
  </si>
  <si>
    <t>612</t>
  </si>
  <si>
    <t>492</t>
  </si>
  <si>
    <t>MARIA CRISTINA MENDOZA FERNANDEZ</t>
  </si>
  <si>
    <t>CALLE 6 # 4 - 21 SAN JUAN DEL CESAR, LA GUAJIRA</t>
  </si>
  <si>
    <t>3162913621</t>
  </si>
  <si>
    <t>CALLE 6 # 4-21 SAN UAN DEL CESAR, LA GUAJIRA</t>
  </si>
  <si>
    <t>zoraidan720@gmail.com</t>
  </si>
  <si>
    <t>Prestar los servicios de educación inicial en el marco de la atención integral en Centros de DesarrolloInfantil -CDI-, de conformidad con el Manual Operativo de la Modalidad Institucional, el LineamientoTécnico para la Atención a la Primera Infancia y las directrices establecidas por el ICBF, en armoníacon la Política de Estado para el Desarrollo Integral de la Primera Infancia de Cero a Siempre</t>
  </si>
  <si>
    <t xml:space="preserve"> 2021-44-10001195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</si>
</sst>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52" zoomScaleNormal="52" zoomScaleSheetLayoutView="40" zoomScalePageLayoutView="40" workbookViewId="0">
      <selection activeCell="L24" sqref="L2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75" thickBot="1" x14ac:dyDescent="0.3"/>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5" t="s">
        <v>2696</v>
      </c>
      <c r="D15" s="35"/>
      <c r="E15" s="35"/>
      <c r="F15" s="5"/>
      <c r="G15" s="32" t="s">
        <v>1168</v>
      </c>
      <c r="H15" s="103" t="s">
        <v>696</v>
      </c>
      <c r="I15" s="32" t="s">
        <v>2624</v>
      </c>
      <c r="J15" s="108" t="s">
        <v>2626</v>
      </c>
      <c r="L15" s="224" t="s">
        <v>8</v>
      </c>
      <c r="M15" s="224"/>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ht="15" x14ac:dyDescent="0.25">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3">
      <c r="A20" s="9"/>
      <c r="B20" s="109">
        <v>825002400</v>
      </c>
      <c r="C20" s="5"/>
      <c r="D20" s="73"/>
      <c r="E20" s="5"/>
      <c r="F20" s="5"/>
      <c r="G20" s="5"/>
      <c r="H20" s="243"/>
      <c r="I20" s="148" t="s">
        <v>1154</v>
      </c>
      <c r="J20" s="149" t="s">
        <v>701</v>
      </c>
      <c r="K20" s="150">
        <v>772364592</v>
      </c>
      <c r="L20" s="151">
        <v>44242</v>
      </c>
      <c r="M20" s="151">
        <v>44561</v>
      </c>
      <c r="N20" s="134">
        <f>+(M20-L20)/30</f>
        <v>10.633333333333333</v>
      </c>
      <c r="O20" s="137"/>
      <c r="U20" s="133"/>
      <c r="V20" s="105">
        <f ca="1">NOW()</f>
        <v>44194.926990624997</v>
      </c>
      <c r="W20" s="105">
        <f ca="1">NOW()</f>
        <v>44194.926990624997</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8"/>
      <c r="I37" s="129"/>
      <c r="J37" s="129"/>
      <c r="K37" s="129"/>
      <c r="L37" s="129"/>
      <c r="M37" s="129"/>
      <c r="N37" s="129"/>
      <c r="O37" s="130"/>
    </row>
    <row r="38" spans="1:16" ht="21" customHeight="1" x14ac:dyDescent="0.3">
      <c r="A38" s="9"/>
      <c r="B38" s="238" t="str">
        <f>VLOOKUP(B20,EAS!A2:B1439,2,0)</f>
        <v>FUNDACION INTEGRAR</v>
      </c>
      <c r="C38" s="238"/>
      <c r="D38" s="238"/>
      <c r="E38" s="238"/>
      <c r="F38" s="238"/>
      <c r="G38" s="5"/>
      <c r="H38" s="131"/>
      <c r="I38" s="247" t="s">
        <v>7</v>
      </c>
      <c r="J38" s="247"/>
      <c r="K38" s="247"/>
      <c r="L38" s="247"/>
      <c r="M38" s="247"/>
      <c r="N38" s="247"/>
      <c r="O38" s="132"/>
    </row>
    <row r="39" spans="1:16" ht="42.9" customHeight="1" thickBot="1" x14ac:dyDescent="0.35">
      <c r="A39" s="10"/>
      <c r="B39" s="11"/>
      <c r="C39" s="11"/>
      <c r="D39" s="11"/>
      <c r="E39" s="11"/>
      <c r="F39" s="11"/>
      <c r="G39" s="11"/>
      <c r="H39" s="10"/>
      <c r="I39" s="233" t="s">
        <v>2695</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1" t="s">
        <v>2676</v>
      </c>
      <c r="C48" s="112" t="s">
        <v>31</v>
      </c>
      <c r="D48" s="120" t="s">
        <v>2677</v>
      </c>
      <c r="E48" s="144">
        <v>42523</v>
      </c>
      <c r="F48" s="144">
        <v>42674</v>
      </c>
      <c r="G48" s="159">
        <f>IF(AND(E48&lt;&gt;"",F48&lt;&gt;""),((F48-E48)/30),"")</f>
        <v>5.0333333333333332</v>
      </c>
      <c r="H48" s="118" t="s">
        <v>2678</v>
      </c>
      <c r="I48" s="113" t="s">
        <v>1154</v>
      </c>
      <c r="J48" s="113" t="s">
        <v>708</v>
      </c>
      <c r="K48" s="115">
        <v>819421769</v>
      </c>
      <c r="L48" s="114" t="s">
        <v>1148</v>
      </c>
      <c r="M48" s="116">
        <v>1</v>
      </c>
      <c r="N48" s="114" t="s">
        <v>27</v>
      </c>
      <c r="O48" s="114" t="s">
        <v>26</v>
      </c>
      <c r="P48" s="78"/>
    </row>
    <row r="49" spans="1:16" s="6" customFormat="1" ht="24.75" customHeight="1" x14ac:dyDescent="0.3">
      <c r="A49" s="142">
        <v>2</v>
      </c>
      <c r="B49" s="111" t="s">
        <v>2676</v>
      </c>
      <c r="C49" s="112" t="s">
        <v>31</v>
      </c>
      <c r="D49" s="110" t="s">
        <v>2679</v>
      </c>
      <c r="E49" s="144">
        <v>42400</v>
      </c>
      <c r="F49" s="144">
        <v>42521</v>
      </c>
      <c r="G49" s="159">
        <f t="shared" ref="G49:G50" si="2">IF(AND(E49&lt;&gt;"",F49&lt;&gt;""),((F49-E49)/30),"")</f>
        <v>4.0333333333333332</v>
      </c>
      <c r="H49" s="118" t="s">
        <v>2678</v>
      </c>
      <c r="I49" s="113" t="s">
        <v>1154</v>
      </c>
      <c r="J49" s="113" t="s">
        <v>708</v>
      </c>
      <c r="K49" s="115">
        <v>397526093</v>
      </c>
      <c r="L49" s="114" t="s">
        <v>1148</v>
      </c>
      <c r="M49" s="116">
        <v>1</v>
      </c>
      <c r="N49" s="114" t="s">
        <v>27</v>
      </c>
      <c r="O49" s="114" t="s">
        <v>26</v>
      </c>
      <c r="P49" s="78"/>
    </row>
    <row r="50" spans="1:16" s="6" customFormat="1" ht="24.75" customHeight="1" x14ac:dyDescent="0.3">
      <c r="A50" s="142">
        <v>3</v>
      </c>
      <c r="B50" s="111" t="s">
        <v>2680</v>
      </c>
      <c r="C50" s="112" t="s">
        <v>31</v>
      </c>
      <c r="D50" s="110" t="s">
        <v>2681</v>
      </c>
      <c r="E50" s="176">
        <v>42034</v>
      </c>
      <c r="F50" s="176">
        <v>42369</v>
      </c>
      <c r="G50" s="159">
        <f t="shared" si="2"/>
        <v>11.166666666666666</v>
      </c>
      <c r="H50" s="118" t="s">
        <v>2678</v>
      </c>
      <c r="I50" s="113" t="s">
        <v>1154</v>
      </c>
      <c r="J50" s="113" t="s">
        <v>708</v>
      </c>
      <c r="K50" s="122">
        <v>386386768</v>
      </c>
      <c r="L50" s="114" t="s">
        <v>1148</v>
      </c>
      <c r="M50" s="116">
        <v>1</v>
      </c>
      <c r="N50" s="114" t="s">
        <v>27</v>
      </c>
      <c r="O50" s="114" t="s">
        <v>26</v>
      </c>
      <c r="P50" s="78"/>
    </row>
    <row r="51" spans="1:16" s="6" customFormat="1" ht="24.75" customHeight="1" outlineLevel="1" x14ac:dyDescent="0.3">
      <c r="A51" s="142">
        <v>4</v>
      </c>
      <c r="B51" s="111" t="s">
        <v>2680</v>
      </c>
      <c r="C51" s="112" t="s">
        <v>31</v>
      </c>
      <c r="D51" s="110" t="s">
        <v>2682</v>
      </c>
      <c r="E51" s="144">
        <v>41654</v>
      </c>
      <c r="F51" s="144">
        <v>42034</v>
      </c>
      <c r="G51" s="159">
        <f t="shared" ref="G51:G107" si="3">IF(AND(E51&lt;&gt;"",F51&lt;&gt;""),((F51-E51)/30),"")</f>
        <v>12.666666666666666</v>
      </c>
      <c r="H51" s="118" t="s">
        <v>2678</v>
      </c>
      <c r="I51" s="113" t="s">
        <v>1154</v>
      </c>
      <c r="J51" s="113" t="s">
        <v>708</v>
      </c>
      <c r="K51" s="115">
        <v>282596880</v>
      </c>
      <c r="L51" s="114" t="s">
        <v>1148</v>
      </c>
      <c r="M51" s="116">
        <v>1</v>
      </c>
      <c r="N51" s="114" t="s">
        <v>27</v>
      </c>
      <c r="O51" s="114" t="s">
        <v>26</v>
      </c>
      <c r="P51" s="78"/>
    </row>
    <row r="52" spans="1:16" s="7" customFormat="1" ht="24.75" customHeight="1" outlineLevel="1" x14ac:dyDescent="0.3">
      <c r="A52" s="143">
        <v>5</v>
      </c>
      <c r="B52" s="111" t="s">
        <v>2680</v>
      </c>
      <c r="C52" s="112" t="s">
        <v>31</v>
      </c>
      <c r="D52" s="110" t="s">
        <v>2683</v>
      </c>
      <c r="E52" s="144">
        <v>41295</v>
      </c>
      <c r="F52" s="144">
        <v>41639</v>
      </c>
      <c r="G52" s="159">
        <f t="shared" si="3"/>
        <v>11.466666666666667</v>
      </c>
      <c r="H52" s="118" t="s">
        <v>2678</v>
      </c>
      <c r="I52" s="113" t="s">
        <v>1154</v>
      </c>
      <c r="J52" s="113" t="s">
        <v>708</v>
      </c>
      <c r="K52" s="115">
        <v>275848953</v>
      </c>
      <c r="L52" s="114" t="s">
        <v>1148</v>
      </c>
      <c r="M52" s="116">
        <v>1</v>
      </c>
      <c r="N52" s="114" t="s">
        <v>27</v>
      </c>
      <c r="O52" s="114" t="s">
        <v>26</v>
      </c>
      <c r="P52" s="79"/>
    </row>
    <row r="53" spans="1:16" s="7" customFormat="1" ht="24.75" customHeight="1" outlineLevel="1" x14ac:dyDescent="0.3">
      <c r="A53" s="143">
        <v>6</v>
      </c>
      <c r="B53" s="111" t="s">
        <v>2680</v>
      </c>
      <c r="C53" s="112" t="s">
        <v>31</v>
      </c>
      <c r="D53" s="110" t="s">
        <v>2684</v>
      </c>
      <c r="E53" s="144">
        <v>40931</v>
      </c>
      <c r="F53" s="144">
        <v>41274</v>
      </c>
      <c r="G53" s="159">
        <f t="shared" si="3"/>
        <v>11.433333333333334</v>
      </c>
      <c r="H53" s="118" t="s">
        <v>2678</v>
      </c>
      <c r="I53" s="113" t="s">
        <v>1154</v>
      </c>
      <c r="J53" s="113" t="s">
        <v>708</v>
      </c>
      <c r="K53" s="115">
        <v>164793382</v>
      </c>
      <c r="L53" s="114" t="s">
        <v>1148</v>
      </c>
      <c r="M53" s="116">
        <v>10</v>
      </c>
      <c r="N53" s="114" t="s">
        <v>27</v>
      </c>
      <c r="O53" s="114" t="s">
        <v>26</v>
      </c>
      <c r="P53" s="79"/>
    </row>
    <row r="54" spans="1:16" s="7" customFormat="1" ht="24.75" customHeight="1" outlineLevel="1" x14ac:dyDescent="0.3">
      <c r="A54" s="143">
        <v>7</v>
      </c>
      <c r="B54" s="111" t="s">
        <v>2680</v>
      </c>
      <c r="C54" s="112" t="s">
        <v>31</v>
      </c>
      <c r="D54" s="110" t="s">
        <v>2685</v>
      </c>
      <c r="E54" s="144">
        <v>43304</v>
      </c>
      <c r="F54" s="144">
        <v>43449</v>
      </c>
      <c r="G54" s="159">
        <f t="shared" si="3"/>
        <v>4.833333333333333</v>
      </c>
      <c r="H54" s="118" t="s">
        <v>2687</v>
      </c>
      <c r="I54" s="113" t="s">
        <v>1154</v>
      </c>
      <c r="J54" s="113" t="s">
        <v>708</v>
      </c>
      <c r="K54" s="117">
        <v>495108603</v>
      </c>
      <c r="L54" s="114" t="s">
        <v>1148</v>
      </c>
      <c r="M54" s="116">
        <v>10</v>
      </c>
      <c r="N54" s="114" t="s">
        <v>2634</v>
      </c>
      <c r="O54" s="114" t="s">
        <v>1148</v>
      </c>
      <c r="P54" s="79"/>
    </row>
    <row r="55" spans="1:16" s="7" customFormat="1" ht="24.75" customHeight="1" outlineLevel="1" x14ac:dyDescent="0.3">
      <c r="A55" s="143">
        <v>8</v>
      </c>
      <c r="B55" s="111" t="s">
        <v>2680</v>
      </c>
      <c r="C55" s="112" t="s">
        <v>31</v>
      </c>
      <c r="D55" s="110" t="s">
        <v>2686</v>
      </c>
      <c r="E55" s="144">
        <v>43304</v>
      </c>
      <c r="F55" s="144">
        <v>43449</v>
      </c>
      <c r="G55" s="159">
        <f t="shared" si="3"/>
        <v>4.833333333333333</v>
      </c>
      <c r="H55" s="121" t="s">
        <v>2687</v>
      </c>
      <c r="I55" s="113" t="s">
        <v>1154</v>
      </c>
      <c r="J55" s="113" t="s">
        <v>708</v>
      </c>
      <c r="K55" s="117">
        <v>359966880</v>
      </c>
      <c r="L55" s="114" t="s">
        <v>1148</v>
      </c>
      <c r="M55" s="116">
        <v>1</v>
      </c>
      <c r="N55" s="114" t="s">
        <v>2634</v>
      </c>
      <c r="O55" s="114" t="s">
        <v>1148</v>
      </c>
      <c r="P55" s="79"/>
    </row>
    <row r="56" spans="1:16" s="7" customFormat="1" ht="24.75" customHeight="1" outlineLevel="1" x14ac:dyDescent="0.3">
      <c r="A56" s="143">
        <v>9</v>
      </c>
      <c r="B56" s="121" t="s">
        <v>2680</v>
      </c>
      <c r="C56" s="112" t="s">
        <v>31</v>
      </c>
      <c r="D56" s="110" t="s">
        <v>2688</v>
      </c>
      <c r="E56" s="144">
        <v>42674</v>
      </c>
      <c r="F56" s="144">
        <v>43312</v>
      </c>
      <c r="G56" s="159">
        <f t="shared" si="3"/>
        <v>21.266666666666666</v>
      </c>
      <c r="H56" s="121" t="s">
        <v>2687</v>
      </c>
      <c r="I56" s="113" t="s">
        <v>1154</v>
      </c>
      <c r="J56" s="113" t="s">
        <v>708</v>
      </c>
      <c r="K56" s="117">
        <v>1845004751</v>
      </c>
      <c r="L56" s="114" t="s">
        <v>1148</v>
      </c>
      <c r="M56" s="116">
        <v>1</v>
      </c>
      <c r="N56" s="114" t="s">
        <v>27</v>
      </c>
      <c r="O56" s="114" t="s">
        <v>1148</v>
      </c>
      <c r="P56" s="79"/>
    </row>
    <row r="57" spans="1:16" s="7" customFormat="1" ht="24.75" customHeight="1" outlineLevel="1" x14ac:dyDescent="0.3">
      <c r="A57" s="143">
        <v>10</v>
      </c>
      <c r="B57" s="64" t="s">
        <v>2680</v>
      </c>
      <c r="C57" s="65" t="s">
        <v>31</v>
      </c>
      <c r="D57" s="63" t="s">
        <v>2689</v>
      </c>
      <c r="E57" s="144">
        <v>42674</v>
      </c>
      <c r="F57" s="144">
        <v>43312</v>
      </c>
      <c r="G57" s="159">
        <f t="shared" si="3"/>
        <v>21.266666666666666</v>
      </c>
      <c r="H57" s="121" t="s">
        <v>2687</v>
      </c>
      <c r="I57" s="63" t="s">
        <v>1154</v>
      </c>
      <c r="J57" s="63" t="s">
        <v>708</v>
      </c>
      <c r="K57" s="66">
        <v>1596291188</v>
      </c>
      <c r="L57" s="65" t="s">
        <v>1148</v>
      </c>
      <c r="M57" s="67">
        <v>1</v>
      </c>
      <c r="N57" s="65" t="s">
        <v>27</v>
      </c>
      <c r="O57" s="65" t="s">
        <v>1148</v>
      </c>
      <c r="P57" s="79"/>
    </row>
    <row r="58" spans="1:16" s="7" customFormat="1" ht="24.75" customHeight="1" outlineLevel="1" x14ac:dyDescent="0.3">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3">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3">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3">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3">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3">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7" t="s">
        <v>26</v>
      </c>
      <c r="E167" s="8"/>
      <c r="F167" s="5"/>
      <c r="G167" s="107"/>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4" x14ac:dyDescent="0.3">
      <c r="A179" s="9"/>
      <c r="B179" s="191" t="s">
        <v>2668</v>
      </c>
      <c r="C179" s="191"/>
      <c r="D179" s="191"/>
      <c r="E179" s="170">
        <v>0.02</v>
      </c>
      <c r="F179" s="169">
        <v>0.01</v>
      </c>
      <c r="G179" s="164">
        <f>IF(F179&gt;0,SUM(E179+F179),"")</f>
        <v>0.03</v>
      </c>
      <c r="H179" s="5"/>
      <c r="I179" s="191" t="s">
        <v>2670</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5">
        <f>+SUM(G179:G182)</f>
        <v>0.03</v>
      </c>
      <c r="D185" s="91" t="s">
        <v>2628</v>
      </c>
      <c r="E185" s="94">
        <f>+(C185*SUM(K20:K35))</f>
        <v>23170937.759999998</v>
      </c>
      <c r="F185" s="92"/>
      <c r="G185" s="93"/>
      <c r="H185" s="88"/>
      <c r="I185" s="90" t="s">
        <v>2627</v>
      </c>
      <c r="J185" s="165">
        <f>+SUM(M179:M183)</f>
        <v>0</v>
      </c>
      <c r="K185" s="236" t="s">
        <v>2628</v>
      </c>
      <c r="L185" s="236"/>
      <c r="M185" s="94">
        <f>+J185*(SUM(K20:K35))</f>
        <v>0</v>
      </c>
      <c r="N185" s="95"/>
      <c r="O185" s="96"/>
    </row>
    <row r="186" spans="1:28" ht="15" thickBot="1" x14ac:dyDescent="0.35">
      <c r="A186" s="10"/>
      <c r="B186" s="97"/>
      <c r="C186" s="97"/>
      <c r="D186" s="97"/>
      <c r="E186" s="97"/>
      <c r="F186" s="97"/>
      <c r="G186" s="97"/>
      <c r="H186" s="97"/>
      <c r="I186" s="167"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5" t="s">
        <v>2636</v>
      </c>
      <c r="C192" s="195"/>
      <c r="E192" s="5" t="s">
        <v>20</v>
      </c>
      <c r="H192" s="26" t="s">
        <v>24</v>
      </c>
      <c r="J192" s="5" t="s">
        <v>2637</v>
      </c>
      <c r="K192" s="5"/>
      <c r="M192" s="5"/>
      <c r="N192" s="5"/>
      <c r="O192" s="8"/>
      <c r="Q192" s="153"/>
      <c r="R192" s="154"/>
      <c r="S192" s="154"/>
      <c r="T192" s="153"/>
    </row>
    <row r="193" spans="1:18" x14ac:dyDescent="0.3">
      <c r="A193" s="9"/>
      <c r="C193" s="124">
        <v>42023</v>
      </c>
      <c r="D193" s="5"/>
      <c r="E193" s="125">
        <v>252</v>
      </c>
      <c r="F193" s="5"/>
      <c r="G193" s="5"/>
      <c r="H193" s="146" t="s">
        <v>2690</v>
      </c>
      <c r="J193" s="5"/>
      <c r="K193" s="126"/>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2691</v>
      </c>
      <c r="J211" s="27" t="s">
        <v>2622</v>
      </c>
      <c r="K211" s="147" t="s">
        <v>2693</v>
      </c>
      <c r="L211" s="21"/>
      <c r="M211" s="21"/>
      <c r="N211" s="21"/>
      <c r="O211" s="8"/>
    </row>
    <row r="212" spans="1:15" x14ac:dyDescent="0.3">
      <c r="A212" s="9"/>
      <c r="B212" s="27" t="s">
        <v>2619</v>
      </c>
      <c r="C212" s="146" t="s">
        <v>2690</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ht="15" x14ac:dyDescent="0.25">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ht="15" x14ac:dyDescent="0.25">
      <c r="A3" t="s">
        <v>32</v>
      </c>
      <c r="B3" t="s">
        <v>1148</v>
      </c>
      <c r="C3">
        <v>93141500</v>
      </c>
      <c r="D3" t="s">
        <v>1151</v>
      </c>
      <c r="E3" t="s">
        <v>2632</v>
      </c>
      <c r="F3" t="s">
        <v>36</v>
      </c>
      <c r="G3" t="s">
        <v>1148</v>
      </c>
    </row>
    <row r="4" spans="1:7" ht="15" x14ac:dyDescent="0.25">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ht="15" x14ac:dyDescent="0.25">
      <c r="F9" t="s">
        <v>64</v>
      </c>
    </row>
    <row r="10" spans="1:7" x14ac:dyDescent="0.3">
      <c r="F10" t="s">
        <v>404</v>
      </c>
    </row>
    <row r="11" spans="1:7" ht="15" x14ac:dyDescent="0.25">
      <c r="F11" t="s">
        <v>1078</v>
      </c>
    </row>
    <row r="12" spans="1:7" ht="15" x14ac:dyDescent="0.25">
      <c r="F12" t="s">
        <v>421</v>
      </c>
    </row>
    <row r="13" spans="1:7" ht="15" x14ac:dyDescent="0.25">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ht="15" x14ac:dyDescent="0.25">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ht="15" x14ac:dyDescent="0.25">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ht="15" x14ac:dyDescent="0.25">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ht="15" x14ac:dyDescent="0.25">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a65d333d-5b59-4810-bc94-b80d9325abbc"/>
    <ds:schemaRef ds:uri="http://schemas.microsoft.com/office/2006/metadata/properties"/>
    <ds:schemaRef ds:uri="http://schemas.openxmlformats.org/package/2006/metadata/core-properties"/>
    <ds:schemaRef ds:uri="http://purl.org/dc/terms/"/>
    <ds:schemaRef ds:uri="http://www.w3.org/XML/1998/namespace"/>
    <ds:schemaRef ds:uri="http://schemas.microsoft.com/office/2006/documentManagement/types"/>
    <ds:schemaRef ds:uri="http://purl.org/dc/elements/1.1/"/>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SORAIDA</cp:lastModifiedBy>
  <cp:lastPrinted>2020-12-30T02:08:34Z</cp:lastPrinted>
  <dcterms:created xsi:type="dcterms:W3CDTF">2020-10-14T21:57:42Z</dcterms:created>
  <dcterms:modified xsi:type="dcterms:W3CDTF">2020-12-30T03:15:00Z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