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<sst xmlns="http://schemas.openxmlformats.org/spreadsheetml/2006/main" count="3183" uniqueCount="2712">
  <si>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</si>
  <si>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</si>
  <si>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</si>
  <si>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</si>
  <si>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</si>
  <si>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</si>
  <si>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</si>
  <si>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</si>
  <si>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</si>
  <si>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</si>
  <si>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</si>
  <si>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</si>
  <si>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</si>
  <si>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</si>
  <si>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</si>
  <si>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</si>
  <si>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</si>
  <si>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</si>
  <si>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</si>
  <si>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</si>
  <si>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</si>
  <si>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</si>
  <si>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</si>
  <si>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</si>
  <si>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</si>
  <si>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</si>
  <si>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</si>
  <si>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</si>
  <si>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</si>
  <si>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</si>
  <si>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</si>
  <si>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</si>
  <si>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</si>
  <si>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</si>
  <si>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</si>
  <si>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</si>
  <si>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</si>
  <si>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</si>
  <si>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</si>
  <si>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</si>
  <si>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</si>
  <si>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</si>
  <si>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</si>
  <si>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</si>
  <si>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</si>
  <si>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</si>
  <si>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</si>
  <si>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</si>
  <si>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</si>
  <si>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</si>
  <si>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</si>
  <si>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</si>
  <si>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</si>
  <si>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</si>
  <si>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</si>
  <si>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</si>
  <si>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</si>
  <si>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</si>
  <si>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</si>
  <si>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</si>
  <si>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</si>
  <si>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</si>
  <si>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</si>
  <si>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</si>
  <si>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</si>
  <si>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</si>
  <si>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</si>
  <si>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</si>
  <si>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</si>
  <si>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</si>
  <si>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</si>
  <si>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</si>
  <si>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</si>
  <si>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</si>
  <si>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</si>
  <si>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</si>
  <si>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</si>
  <si>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</si>
  <si>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</si>
  <si>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</si>
  <si>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</si>
  <si>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</si>
  <si>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</si>
  <si>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</si>
  <si>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</si>
  <si>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</si>
  <si>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</si>
  <si>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</si>
  <si>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</si>
  <si>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</si>
  <si>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</si>
  <si>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</si>
  <si>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</si>
  <si>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</si>
  <si>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</si>
  <si>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</si>
  <si>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</si>
  <si>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</si>
  <si>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</si>
  <si>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</si>
  <si>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</si>
  <si>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</si>
  <si>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</si>
  <si>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</si>
  <si>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</si>
  <si>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</si>
  <si>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</si>
  <si>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</si>
  <si>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</si>
  <si>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</si>
  <si>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</si>
  <si>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</si>
  <si>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</si>
  <si>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</si>
  <si>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</si>
  <si>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</si>
  <si>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</si>
  <si>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</si>
  <si>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</si>
  <si>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</si>
  <si>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</si>
  <si>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</si>
  <si>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</si>
  <si>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</si>
  <si>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</si>
  <si>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</si>
  <si>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</si>
  <si>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</si>
  <si>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</si>
  <si>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</si>
  <si>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</si>
  <si>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</si>
  <si>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</si>
  <si>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</si>
  <si>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</si>
  <si>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</si>
  <si>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</si>
  <si>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</si>
  <si>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</si>
  <si>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</si>
  <si>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</si>
  <si>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</si>
  <si>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</si>
  <si>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</si>
  <si>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</si>
  <si>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</si>
  <si>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</si>
  <si>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</si>
  <si>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</si>
  <si>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</si>
  <si>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</si>
  <si>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</si>
  <si>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</si>
  <si>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</si>
  <si>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</si>
  <si>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</si>
  <si>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</si>
  <si>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</si>
  <si>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</si>
  <si>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</si>
  <si>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</si>
  <si>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</si>
  <si>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</si>
  <si>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</si>
  <si>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</si>
  <si>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</si>
  <si>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</si>
  <si>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</si>
  <si>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</si>
  <si>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</si>
  <si>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</si>
  <si>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</si>
  <si>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</si>
  <si>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</si>
  <si>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</si>
  <si>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</si>
  <si>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</si>
  <si>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</si>
  <si>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</si>
  <si>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</si>
  <si>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</si>
  <si>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</si>
  <si>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</si>
  <si>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</si>
  <si>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</si>
  <si>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</si>
  <si>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</si>
  <si>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</si>
  <si>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</si>
  <si>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</si>
  <si>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</si>
  <si>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</si>
  <si>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</si>
  <si>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</si>
  <si>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</si>
  <si>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</si>
  <si>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</si>
  <si>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</si>
  <si>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</si>
  <si>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</si>
  <si>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</si>
  <si>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</si>
  <si>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</si>
  <si>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</si>
  <si>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</si>
  <si>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</si>
  <si>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</si>
  <si>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</si>
  <si>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</si>
  <si>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</si>
  <si>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</si>
  <si>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</si>
  <si>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</si>
  <si>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</si>
  <si>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</si>
  <si>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</si>
  <si>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</si>
  <si>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</si>
  <si>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</si>
  <si>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</si>
  <si>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</si>
  <si>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</si>
  <si>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</si>
  <si>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</si>
  <si>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</si>
  <si>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</si>
  <si>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</si>
  <si>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</si>
  <si>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</si>
  <si>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</si>
  <si>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</si>
  <si>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</si>
  <si>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</si>
  <si>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</si>
  <si>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</si>
  <si>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</si>
  <si>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</si>
  <si>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</si>
  <si>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</si>
  <si>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</si>
  <si>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</si>
  <si>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</si>
  <si>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</si>
  <si>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</si>
  <si>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</si>
  <si>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</si>
  <si>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</si>
  <si>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</si>
  <si>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</si>
  <si>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</si>
  <si>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</si>
  <si>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</si>
  <si>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</si>
  <si>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</si>
  <si>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</si>
  <si>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</si>
  <si>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</si>
  <si>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</si>
  <si>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</si>
  <si>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</si>
  <si>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</si>
  <si>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</si>
  <si>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</si>
  <si>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</si>
  <si>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</si>
  <si>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</si>
  <si>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</si>
  <si>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</si>
  <si>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</si>
  <si>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</si>
  <si>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</si>
  <si>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</si>
  <si>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</si>
  <si>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</si>
  <si>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</si>
  <si>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</si>
  <si>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</si>
  <si>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</si>
  <si>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</si>
  <si>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</si>
  <si>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</si>
  <si>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</si>
  <si>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</si>
  <si>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</si>
  <si>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</si>
  <si>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</si>
  <si>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</si>
  <si>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</si>
  <si>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</si>
  <si>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</si>
  <si>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</si>
  <si>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</si>
  <si>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</si>
  <si>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</si>
  <si>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</si>
  <si>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</si>
  <si>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</si>
  <si>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</si>
  <si>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</si>
  <si>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</si>
  <si>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</si>
  <si>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</si>
  <si>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</si>
  <si>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</si>
  <si>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</si>
  <si>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</si>
  <si>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</si>
  <si>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</si>
  <si>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</si>
  <si>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</si>
  <si>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</si>
  <si>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</si>
  <si>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</si>
  <si>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</si>
  <si>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</si>
  <si>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</si>
  <si>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</si>
  <si>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</si>
  <si>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</si>
  <si>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</si>
  <si>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</si>
  <si>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</si>
  <si>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</si>
  <si>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</si>
  <si>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</si>
  <si>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</si>
  <si>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</si>
  <si>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</si>
  <si>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</si>
  <si>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</si>
  <si>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</si>
  <si>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</si>
  <si>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</si>
  <si>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</si>
  <si>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</si>
  <si>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</si>
  <si>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</si>
  <si>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</si>
  <si>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</si>
  <si>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</si>
  <si>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</si>
  <si>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</si>
  <si>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</si>
  <si>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</si>
  <si>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</si>
  <si>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</si>
  <si>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</si>
  <si>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</si>
  <si>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</si>
  <si>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</si>
  <si>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</si>
  <si>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</si>
  <si>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</si>
  <si>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</si>
  <si>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</si>
  <si>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</si>
  <si>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</si>
  <si>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</si>
  <si>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</si>
  <si>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</si>
  <si>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</si>
  <si>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</si>
  <si>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</si>
  <si>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</si>
  <si>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</si>
  <si>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</si>
  <si>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</si>
  <si>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</si>
  <si>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</si>
  <si>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</si>
  <si>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</si>
  <si>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</si>
  <si>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</si>
  <si>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</si>
  <si>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</si>
  <si>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</si>
  <si>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</si>
  <si>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</si>
  <si>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</si>
  <si>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</si>
  <si>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</si>
  <si>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</si>
  <si>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</si>
  <si>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</si>
  <si>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</si>
  <si>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</si>
  <si>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</si>
  <si>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</si>
  <si>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</si>
  <si>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</si>
  <si>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</si>
  <si>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</si>
  <si>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</si>
  <si>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</si>
  <si>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</si>
  <si>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</si>
  <si>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</si>
  <si>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</si>
  <si>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</si>
  <si>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</si>
  <si>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</si>
  <si>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</si>
  <si>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</si>
  <si>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</si>
  <si>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</si>
  <si>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</si>
  <si>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</si>
  <si>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</si>
  <si>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</si>
  <si>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</si>
  <si>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</si>
  <si>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</si>
  <si>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</si>
  <si>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</si>
  <si>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</si>
  <si>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</si>
  <si>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</si>
  <si>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</si>
  <si>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</si>
  <si>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</si>
  <si>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</si>
  <si>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</si>
  <si>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</si>
  <si>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</si>
  <si>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</si>
  <si>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</si>
  <si>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</si>
  <si>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</si>
  <si>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</si>
  <si>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</si>
  <si>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</si>
  <si>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</si>
  <si>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</si>
  <si>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</si>
  <si>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</si>
  <si>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</si>
  <si>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</si>
  <si>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</si>
  <si>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</si>
  <si>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</si>
  <si>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</si>
  <si>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</si>
  <si>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</si>
  <si>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</si>
  <si>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</si>
  <si>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</si>
  <si>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</si>
  <si>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</si>
  <si>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</si>
  <si>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</si>
  <si>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</si>
  <si>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</si>
  <si>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</si>
  <si>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</si>
  <si>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</si>
  <si>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</si>
  <si>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</si>
  <si>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</si>
  <si>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</si>
  <si>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</si>
  <si>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</si>
  <si>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</si>
  <si>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</si>
  <si>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</si>
  <si>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</si>
  <si>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</si>
  <si>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</si>
  <si>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</si>
  <si>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</si>
  <si>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</si>
  <si>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</si>
  <si>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</si>
  <si>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</si>
  <si>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</si>
  <si>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</si>
  <si>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</si>
  <si>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</si>
  <si>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</si>
  <si>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</si>
  <si>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</si>
  <si>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</si>
  <si>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</si>
  <si>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</si>
  <si>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</si>
  <si>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</si>
  <si>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</si>
  <si>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</si>
  <si>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</si>
  <si>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</si>
  <si>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</si>
  <si>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</si>
  <si>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</si>
  <si>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</si>
  <si>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</si>
  <si>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</si>
  <si>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</si>
  <si>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</si>
  <si>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</si>
  <si>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</si>
  <si>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</si>
  <si>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</si>
  <si>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</si>
  <si>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</si>
  <si>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</si>
  <si>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</si>
  <si>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</si>
  <si>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</si>
  <si>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</si>
  <si>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</si>
  <si>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</si>
  <si>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</si>
  <si>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</si>
  <si>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</si>
  <si>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</si>
  <si>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</si>
  <si>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</si>
  <si>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</si>
  <si>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</si>
  <si>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</si>
  <si>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</si>
  <si>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</si>
  <si>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</si>
  <si>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</si>
  <si>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</si>
  <si>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</si>
  <si>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</si>
  <si>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</si>
  <si>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</si>
  <si>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</si>
  <si>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</si>
  <si>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</si>
  <si>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</si>
  <si>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</si>
  <si>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</si>
  <si>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</si>
  <si>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</si>
  <si>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</si>
  <si>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</si>
  <si>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</si>
  <si>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</si>
  <si>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</si>
  <si>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</si>
  <si>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</si>
  <si>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</si>
  <si>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</si>
  <si>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</si>
  <si>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</si>
  <si>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</si>
  <si>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</si>
  <si>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</si>
  <si>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</si>
  <si>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</si>
  <si>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</si>
  <si>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</si>
  <si>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</si>
  <si>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</si>
  <si>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</si>
  <si>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</si>
  <si>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</si>
  <si>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</si>
  <si>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</si>
  <si>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</si>
  <si>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</si>
  <si>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</si>
  <si>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</si>
  <si>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</si>
  <si>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</si>
  <si>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</si>
  <si>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</si>
  <si>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</si>
  <si>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</si>
  <si>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</si>
  <si>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</si>
  <si>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</si>
  <si>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</si>
  <si>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</si>
  <si>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</si>
  <si>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</si>
  <si>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</si>
  <si>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</si>
  <si>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</si>
  <si>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</si>
  <si>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</si>
  <si>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</si>
  <si>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</si>
  <si>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</si>
  <si>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</si>
  <si>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</si>
  <si>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</si>
  <si>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</si>
  <si>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</si>
  <si>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</si>
  <si>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</si>
  <si>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</si>
  <si>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</si>
  <si>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</si>
  <si>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</si>
  <si>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</si>
  <si>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</si>
  <si>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</si>
  <si>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</si>
  <si>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</si>
  <si>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</si>
  <si>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</si>
  <si>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</si>
  <si>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</si>
  <si>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</si>
  <si>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</si>
  <si>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</si>
  <si>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</si>
  <si>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</si>
  <si>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</si>
  <si>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</si>
  <si>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</si>
  <si>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</si>
  <si>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</si>
  <si>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</si>
  <si>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</si>
  <si>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</si>
  <si>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</si>
  <si>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</si>
  <si>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</si>
  <si>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</si>
  <si>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</si>
  <si>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</si>
  <si>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</si>
  <si>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</si>
  <si>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</si>
  <si>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</si>
  <si>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</si>
  <si>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</si>
  <si>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</si>
  <si>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</si>
  <si>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</si>
  <si>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</si>
  <si>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</si>
  <si>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</si>
  <si>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</si>
  <si>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</si>
  <si>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</si>
  <si>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</si>
  <si>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</si>
  <si>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</si>
  <si>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</si>
  <si>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</si>
  <si>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</si>
  <si>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</si>
  <si>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</si>
  <si>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</si>
  <si>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</si>
  <si>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</si>
  <si>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</si>
  <si>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</si>
  <si>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</si>
  <si>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</si>
  <si>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</si>
  <si>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</si>
  <si>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</si>
  <si>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</si>
  <si>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</si>
  <si>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</si>
  <si>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</si>
  <si>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</si>
  <si>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</si>
  <si>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</si>
  <si>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</si>
  <si>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</si>
  <si>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</si>
  <si>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</si>
  <si>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</si>
  <si>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</si>
  <si>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</si>
  <si>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</si>
  <si>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</si>
  <si>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</si>
  <si>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</si>
  <si>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</si>
  <si>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</si>
  <si>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</si>
  <si>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</si>
  <si>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</si>
  <si>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</si>
  <si>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</si>
  <si>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</si>
  <si>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</si>
  <si>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</si>
  <si>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</si>
  <si>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</si>
  <si>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</si>
  <si>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</si>
  <si>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</si>
  <si>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</si>
  <si>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</si>
  <si>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</si>
  <si>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</si>
  <si>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</si>
  <si>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</si>
  <si>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</si>
  <si>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</si>
  <si>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</si>
  <si>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</si>
  <si>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</si>
  <si>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</si>
  <si>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</si>
  <si>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</si>
  <si>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</si>
  <si>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</si>
  <si>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</si>
  <si>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</si>
  <si>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</si>
  <si>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</si>
  <si>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</si>
  <si>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</si>
  <si>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</si>
  <si>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</si>
  <si>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</si>
  <si>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</si>
  <si>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</si>
  <si>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</si>
  <si>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</si>
  <si>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</si>
  <si>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</si>
  <si>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</si>
  <si>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</si>
  <si>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</si>
  <si>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</si>
  <si>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</si>
  <si>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</si>
  <si>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</si>
  <si>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</si>
  <si>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</si>
  <si>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</si>
  <si>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</si>
  <si>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</si>
  <si>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</si>
  <si>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</si>
  <si>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</si>
  <si>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</si>
  <si>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</si>
  <si>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</si>
  <si>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</si>
  <si>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</si>
  <si>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</si>
  <si>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</si>
  <si>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</si>
  <si>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</si>
  <si>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</si>
  <si>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</si>
  <si>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</si>
  <si>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</si>
  <si>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</si>
  <si>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</si>
  <si>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</si>
  <si>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</si>
  <si>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</si>
  <si>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</si>
  <si>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</si>
  <si>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</si>
  <si>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</si>
  <si>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</si>
  <si>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</si>
  <si>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</si>
  <si>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</si>
  <si>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</si>
  <si>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</si>
  <si>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</si>
  <si>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</si>
  <si>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</si>
  <si>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</si>
  <si>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</si>
  <si>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</si>
  <si>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</si>
  <si>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</si>
  <si>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</si>
  <si>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</si>
  <si>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</si>
  <si>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</si>
  <si>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</si>
  <si>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</si>
  <si>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</si>
  <si>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</si>
  <si>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</si>
  <si>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</si>
  <si>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</si>
  <si>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</si>
  <si>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</si>
  <si>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</si>
  <si>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</si>
  <si>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</si>
  <si>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</si>
  <si>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</si>
  <si>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</si>
  <si>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</si>
  <si>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</si>
  <si>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</si>
  <si>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</si>
  <si>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</si>
  <si>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</si>
  <si>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</si>
  <si>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</si>
  <si>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</si>
  <si>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</si>
  <si>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</si>
  <si>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</si>
  <si>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</si>
  <si>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</si>
  <si>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</si>
  <si>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</si>
  <si>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</si>
  <si>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</si>
  <si>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</si>
  <si>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</si>
  <si>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</si>
  <si>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</si>
  <si>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</si>
  <si>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</si>
  <si>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</si>
  <si>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</si>
  <si>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</si>
  <si>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</si>
  <si>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</si>
  <si>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</si>
  <si>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</si>
  <si>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</si>
  <si>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</si>
  <si>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</si>
  <si>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</si>
  <si>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</si>
  <si>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</si>
  <si>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</si>
  <si>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</si>
  <si>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</si>
  <si>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</si>
  <si>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</si>
  <si>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</si>
  <si>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</si>
  <si>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</si>
  <si>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</si>
  <si>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</si>
  <si>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</si>
  <si>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</si>
  <si>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</si>
  <si>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</si>
  <si>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</si>
  <si>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</si>
  <si>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</si>
  <si>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</si>
  <si>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</si>
  <si>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</si>
  <si>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</si>
  <si>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</si>
  <si>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</si>
  <si>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</si>
  <si>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</si>
  <si>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</si>
  <si>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</si>
  <si>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</si>
  <si>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</si>
  <si>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</si>
  <si>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</si>
  <si>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</si>
  <si>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</si>
  <si>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</si>
  <si>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</si>
  <si>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</si>
  <si>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</si>
  <si>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</si>
  <si>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</si>
  <si>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</si>
  <si>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</si>
  <si>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</si>
  <si>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</si>
  <si>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</si>
  <si>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</si>
  <si>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</si>
  <si>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</si>
  <si>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</si>
  <si>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</si>
  <si>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</si>
  <si>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</si>
  <si>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</si>
  <si>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</si>
  <si>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</si>
  <si>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</si>
  <si>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</si>
  <si>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</si>
  <si>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</si>
  <si>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</si>
  <si>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</si>
  <si>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</si>
  <si>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</si>
  <si>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</si>
  <si>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</si>
  <si>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</si>
  <si>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</si>
  <si>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</si>
  <si>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</si>
  <si>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</si>
  <si>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</si>
  <si>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</si>
  <si>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</si>
  <si>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</si>
  <si>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</si>
  <si>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</si>
  <si>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</si>
  <si>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</si>
  <si>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</si>
  <si>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</si>
  <si>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</si>
  <si>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</si>
  <si>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</si>
  <si>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</si>
  <si>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</si>
  <si>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</si>
  <si>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</si>
  <si>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</si>
  <si>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</si>
  <si>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</si>
  <si>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</si>
  <si>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</si>
  <si>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</si>
  <si>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</si>
  <si>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</si>
  <si>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</si>
  <si>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</si>
  <si>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</si>
  <si>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</si>
  <si>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</si>
  <si>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</si>
  <si>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</si>
  <si>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</si>
  <si>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</si>
  <si>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</si>
  <si>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</si>
  <si>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</si>
  <si>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</si>
  <si>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</si>
  <si>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</si>
  <si>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</si>
  <si>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</si>
  <si>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</si>
  <si>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</si>
  <si>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</si>
  <si>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</si>
  <si>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</si>
  <si>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</si>
  <si>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</si>
  <si>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</si>
  <si>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</si>
  <si>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</si>
  <si>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</si>
  <si>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</si>
  <si>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</si>
  <si>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</si>
  <si>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</si>
  <si>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</si>
  <si>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</si>
  <si>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</si>
  <si>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</si>
  <si>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</si>
  <si>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</si>
  <si>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</si>
  <si>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</si>
  <si>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</si>
  <si>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</si>
  <si>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</si>
  <si>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</si>
  <si>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</si>
  <si>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</si>
  <si>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</si>
  <si>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</si>
  <si>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</si>
  <si>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</si>
  <si>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</si>
  <si>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</si>
  <si>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</si>
  <si>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</si>
  <si>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</si>
  <si>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</si>
  <si>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</si>
  <si>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</si>
  <si>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</si>
  <si>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</si>
  <si>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</si>
  <si>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</si>
  <si>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</si>
  <si>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</si>
  <si>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</si>
  <si>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</si>
  <si>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</si>
  <si>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</si>
  <si>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</si>
  <si>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</si>
  <si>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</si>
  <si>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</si>
  <si>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</si>
  <si>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</si>
  <si>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</si>
  <si>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</si>
  <si>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</si>
  <si>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</si>
  <si>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</si>
  <si>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</si>
  <si>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</si>
  <si>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</si>
  <si>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</si>
  <si>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</si>
  <si>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</si>
  <si>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</si>
  <si>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</si>
  <si>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</si>
  <si>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</si>
  <si>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</si>
  <si>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</si>
  <si>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</si>
  <si>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</si>
  <si>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</si>
  <si>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</si>
  <si>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</si>
  <si>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</si>
  <si>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</si>
  <si>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</si>
  <si>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</si>
  <si>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</si>
  <si>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</si>
  <si>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</si>
  <si>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</si>
  <si>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</si>
  <si>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</si>
  <si>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</si>
  <si>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</si>
  <si>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</si>
  <si>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</si>
  <si>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</si>
  <si>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</si>
  <si>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</si>
  <si>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</si>
  <si>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</si>
  <si>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</si>
  <si>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</si>
  <si>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</si>
  <si>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</si>
  <si>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</si>
  <si>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</si>
  <si>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</si>
  <si>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</si>
  <si>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</si>
  <si>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</si>
  <si>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</si>
  <si>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</si>
  <si>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</si>
  <si>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</si>
  <si>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</si>
  <si>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</si>
  <si>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</si>
  <si>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</si>
  <si>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</si>
  <si>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</si>
  <si>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</si>
  <si>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</si>
  <si>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</si>
  <si>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</si>
  <si>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</si>
  <si>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</si>
  <si>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</si>
  <si>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</si>
  <si>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</si>
  <si>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</si>
  <si>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</si>
  <si>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</si>
  <si>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</si>
  <si>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</si>
  <si>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</si>
  <si>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</si>
  <si>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</si>
  <si>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</si>
  <si>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</si>
  <si>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</si>
  <si>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</si>
  <si>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</si>
  <si>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</si>
  <si>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</si>
  <si>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</si>
  <si>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</si>
  <si>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</si>
  <si>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</si>
  <si>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</si>
  <si>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</si>
  <si>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</si>
  <si>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</si>
  <si>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</si>
  <si>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</si>
  <si>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</si>
  <si>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</si>
  <si>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</si>
  <si>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</si>
  <si>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</si>
  <si>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</si>
  <si>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</si>
  <si>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</si>
  <si>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</si>
  <si>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</si>
  <si>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</si>
  <si>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</si>
  <si>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</si>
  <si>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</si>
  <si>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</si>
  <si>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</si>
  <si>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</si>
  <si>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</si>
  <si>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</si>
  <si>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</si>
  <si>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</si>
  <si>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</si>
  <si>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</si>
  <si>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</si>
  <si>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</si>
  <si>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</si>
  <si>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</si>
  <si>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</si>
  <si>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</si>
  <si>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</si>
  <si>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</si>
  <si>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</si>
  <si>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</si>
  <si>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</si>
  <si>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</si>
  <si>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</si>
  <si>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</si>
  <si>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</si>
  <si>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</si>
  <si>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</si>
  <si>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</si>
  <si>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</si>
  <si>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</si>
  <si>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</si>
  <si>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</si>
  <si>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</si>
  <si>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</si>
  <si>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</si>
  <si>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</si>
  <si>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</si>
  <si>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</si>
  <si>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</si>
  <si>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</si>
  <si>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</si>
  <si>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</si>
  <si>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</si>
  <si>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</si>
  <si>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</si>
  <si>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</si>
  <si>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</si>
  <si>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</si>
  <si>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</si>
  <si>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</si>
  <si>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</si>
  <si>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</si>
  <si>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</si>
  <si>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</si>
  <si>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</si>
  <si>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</si>
  <si>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</si>
  <si>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</si>
  <si>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</si>
  <si>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</si>
  <si>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</si>
  <si>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</si>
  <si>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</si>
  <si>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</si>
  <si>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</si>
  <si>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</si>
  <si>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</si>
  <si>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</si>
  <si>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</si>
  <si>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</si>
  <si>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</si>
  <si>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</si>
  <si>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</si>
  <si>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</si>
  <si>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</si>
  <si>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</si>
  <si>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</si>
  <si>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</si>
  <si>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</si>
  <si>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</si>
  <si>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</si>
  <si>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</si>
  <si>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</si>
  <si>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</si>
  <si>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</si>
  <si>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</si>
  <si>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</si>
  <si>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</si>
  <si>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</si>
  <si>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</si>
  <si>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</si>
  <si>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</si>
  <si>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</si>
  <si>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</si>
  <si>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</si>
  <si>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</si>
  <si>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</si>
  <si>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</si>
  <si>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</si>
  <si>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</si>
  <si>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</si>
  <si>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</si>
  <si>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</si>
  <si>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</si>
  <si>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</si>
  <si>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</si>
  <si>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</si>
  <si>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</si>
  <si>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</si>
  <si>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</si>
  <si>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</si>
  <si>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</si>
  <si>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</si>
  <si>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</si>
  <si>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</si>
  <si>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</si>
  <si>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</si>
  <si>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</si>
  <si>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</si>
  <si>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</si>
  <si>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</si>
  <si>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</si>
  <si>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</si>
  <si>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</si>
  <si>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</si>
  <si>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</si>
  <si>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</si>
  <si>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</si>
  <si>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</si>
  <si>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</si>
  <si>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</si>
  <si>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</si>
  <si>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</si>
  <si>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</si>
  <si>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</si>
  <si>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</si>
  <si>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</si>
  <si>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</si>
  <si>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</si>
  <si>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</si>
  <si>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</si>
  <si>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</si>
  <si>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</si>
  <si>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</si>
  <si>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</si>
  <si>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</si>
  <si>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</si>
  <si>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</si>
  <si>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</si>
  <si>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</si>
  <si>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</si>
  <si>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</si>
  <si>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</si>
  <si>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</si>
  <si>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</si>
  <si>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</si>
  <si>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</si>
  <si>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</si>
  <si>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</si>
  <si>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</si>
  <si>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</si>
  <si>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</si>
  <si>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</si>
  <si>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</si>
  <si>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</si>
  <si>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</si>
  <si>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</si>
  <si>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</si>
  <si>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</si>
  <si>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</si>
  <si>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</si>
  <si>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</si>
  <si>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</si>
  <si>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</si>
  <si>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</si>
  <si>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</si>
  <si>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</si>
  <si>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</si>
  <si>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</si>
  <si>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</si>
  <si>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</si>
  <si>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</si>
  <si>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</si>
  <si>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</si>
  <si>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</si>
  <si>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</si>
  <si>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</si>
  <si>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</si>
  <si>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</si>
  <si>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</si>
  <si>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</si>
  <si>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</si>
  <si>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</si>
  <si>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</si>
  <si>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</si>
  <si>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</si>
  <si>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</si>
  <si>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</si>
  <si>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</si>
  <si>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</si>
  <si>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</si>
  <si>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</si>
  <si>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</si>
  <si>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</si>
  <si>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</si>
  <si>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</si>
  <si>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</si>
  <si>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</si>
  <si>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</si>
  <si>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</si>
  <si>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</si>
  <si>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</si>
  <si>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</si>
  <si>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</si>
  <si>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</si>
  <si>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</si>
  <si>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</si>
  <si>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</si>
  <si>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</si>
  <si>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</si>
  <si>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</si>
  <si>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</si>
  <si>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</si>
  <si>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</si>
  <si>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</si>
  <si>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</si>
  <si>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</si>
  <si>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</si>
  <si>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</si>
  <si>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</si>
  <si>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</si>
  <si>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</si>
  <si>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</si>
  <si>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</si>
  <si>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</si>
  <si>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</si>
  <si>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</si>
  <si>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</si>
  <si>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</si>
  <si>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</si>
  <si>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</si>
  <si>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</si>
  <si>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</si>
  <si>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</si>
  <si>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</si>
  <si>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</si>
  <si>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</si>
  <si>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</si>
  <si>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</si>
  <si>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</si>
  <si>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</si>
  <si>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</si>
  <si>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</si>
  <si>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</si>
  <si>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</si>
  <si>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</si>
  <si>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</si>
  <si>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</si>
  <si>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</si>
  <si>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</si>
  <si>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</si>
  <si>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</si>
  <si>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</si>
  <si>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</si>
  <si>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</si>
  <si>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</si>
  <si>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</si>
  <si>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</si>
  <si>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</si>
  <si>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</si>
  <si>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</si>
  <si>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</si>
  <si>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</si>
  <si>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</si>
  <si>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</si>
  <si>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</si>
  <si>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</si>
  <si>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</si>
  <si>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</si>
  <si>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</si>
  <si>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</si>
  <si>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</si>
  <si>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</si>
  <si>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</si>
  <si>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</si>
  <si>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</si>
  <si>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</si>
  <si>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</si>
  <si>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</si>
  <si>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</si>
  <si>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</si>
  <si>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</si>
  <si>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</si>
  <si>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</si>
  <si>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</si>
  <si>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</si>
  <si>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</si>
  <si>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</si>
  <si>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</si>
  <si>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</si>
  <si>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</si>
  <si>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</si>
  <si>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</si>
  <si>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</si>
  <si>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</si>
  <si>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</si>
  <si>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</si>
  <si>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</si>
  <si>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</si>
  <si>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</si>
  <si>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</si>
  <si>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</si>
  <si>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</si>
  <si>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</si>
  <si>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</si>
  <si>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</si>
  <si>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</si>
  <si>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</si>
  <si>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</si>
  <si>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</si>
  <si>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</si>
  <si>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</si>
  <si>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</si>
  <si>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</si>
  <si>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</si>
  <si>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</si>
  <si>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</si>
  <si>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</si>
  <si>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</si>
  <si>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</si>
  <si>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</si>
  <si>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</si>
  <si>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</si>
  <si>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</si>
  <si>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</si>
  <si>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</si>
  <si>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</si>
  <si>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</si>
  <si>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</si>
  <si>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</si>
  <si>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</si>
  <si>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</si>
  <si>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</si>
  <si>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</si>
  <si>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</si>
  <si>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</si>
  <si>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</si>
  <si>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</si>
  <si>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</si>
  <si>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</si>
  <si>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</si>
  <si>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</si>
  <si>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</si>
  <si>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</si>
  <si>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</si>
  <si>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</si>
  <si>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</si>
  <si>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</si>
  <si>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</si>
  <si>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</si>
  <si>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</si>
  <si>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</si>
  <si>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</si>
  <si>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</si>
  <si>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</si>
  <si>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</si>
  <si>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</si>
  <si>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</si>
  <si>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</si>
  <si>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</si>
  <si>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</si>
  <si>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</si>
  <si>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</si>
  <si>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</si>
  <si>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</si>
  <si>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</si>
  <si>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</si>
  <si>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</si>
  <si>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</si>
  <si>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</si>
  <si>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</si>
  <si>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</si>
  <si>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</si>
  <si>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</si>
  <si>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</si>
  <si>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</si>
  <si>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</si>
  <si>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</si>
  <si>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</si>
  <si>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</si>
  <si>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</si>
  <si>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</si>
  <si>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</si>
  <si>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</si>
  <si>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</si>
  <si>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</si>
  <si>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</si>
  <si>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</si>
  <si>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</si>
  <si>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</si>
  <si>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</si>
  <si>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</si>
  <si>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</si>
  <si>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</si>
  <si>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</si>
  <si>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</si>
  <si>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</si>
  <si>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</si>
  <si>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</si>
  <si>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</si>
  <si>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</si>
  <si>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</si>
  <si>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</si>
  <si>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</si>
  <si>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</si>
  <si>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</si>
  <si>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</si>
  <si>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</si>
  <si>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</si>
  <si>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</si>
  <si>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</si>
  <si>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</si>
  <si>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</si>
  <si>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</si>
  <si>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</si>
  <si>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</si>
  <si>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</si>
  <si>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</si>
  <si>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</si>
  <si>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</si>
  <si>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</si>
  <si>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</si>
  <si>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</si>
  <si>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</si>
  <si>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</si>
  <si>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</si>
  <si>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</si>
  <si>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</si>
  <si>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</si>
  <si>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</si>
  <si>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</si>
  <si>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</si>
  <si>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</si>
  <si>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</si>
  <si>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</si>
  <si>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</si>
  <si>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</si>
  <si>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</si>
  <si>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</si>
  <si>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</si>
  <si>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</si>
  <si>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</si>
  <si>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</si>
  <si>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</si>
  <si>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</si>
  <si>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</si>
  <si>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</si>
  <si>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</si>
  <si>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</si>
  <si>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</si>
  <si>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</si>
  <si>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</si>
  <si>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</si>
  <si>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</si>
  <si>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</si>
  <si>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</si>
  <si>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</si>
  <si>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</si>
  <si>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</si>
  <si>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</si>
  <si>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</si>
  <si>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</si>
  <si>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</si>
  <si>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</si>
  <si>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</si>
  <si>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</si>
  <si>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</si>
  <si>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</si>
  <si>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</si>
  <si>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</si>
  <si>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</si>
  <si>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</si>
  <si>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</si>
  <si>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</si>
  <si>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</si>
  <si>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</si>
  <si>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</si>
  <si>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</si>
  <si>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</si>
  <si>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</si>
  <si>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</si>
  <si>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</si>
  <si>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</si>
  <si>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</si>
  <si>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</si>
  <si>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</si>
  <si>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</si>
  <si>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</si>
  <si>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</si>
  <si>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</si>
  <si>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</si>
  <si>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</si>
  <si>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</si>
  <si>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</si>
  <si>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</si>
  <si>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</si>
  <si>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</si>
  <si>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</si>
  <si>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</si>
  <si>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</si>
  <si>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</si>
  <si>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</si>
  <si>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</si>
  <si>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</si>
  <si>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</si>
  <si>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</si>
  <si>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</si>
  <si>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</si>
  <si>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</si>
  <si>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</si>
  <si>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</si>
  <si>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</si>
  <si>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</si>
  <si>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</si>
  <si>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</si>
  <si>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</si>
  <si>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</si>
  <si>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</si>
  <si>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</si>
  <si>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</si>
  <si>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</si>
  <si>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</si>
  <si>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</si>
  <si>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</si>
  <si>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</si>
  <si>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</si>
  <si>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</si>
  <si>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</si>
  <si>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</si>
  <si>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</si>
  <si>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</si>
  <si>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</si>
  <si>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</si>
  <si>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</si>
  <si>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</si>
  <si>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</si>
  <si>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</si>
  <si>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</si>
  <si>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</si>
  <si>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</si>
  <si>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</si>
  <si>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</si>
  <si>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</si>
  <si>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</si>
  <si>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</si>
  <si>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</si>
  <si>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</si>
  <si>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</si>
  <si>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</si>
  <si>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</si>
  <si>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</si>
  <si>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</si>
  <si>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</si>
  <si>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</si>
  <si>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</si>
  <si>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</si>
  <si>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</si>
  <si>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</si>
  <si>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</si>
  <si>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</si>
  <si>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</si>
  <si>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</si>
  <si>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</si>
  <si>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</si>
  <si>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</si>
  <si>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</si>
  <si>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</si>
  <si>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</si>
  <si>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</si>
  <si>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</si>
  <si>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</si>
  <si>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</si>
  <si>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</si>
  <si>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</si>
  <si>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</si>
  <si>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</si>
  <si>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</si>
  <si>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</si>
  <si>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</si>
  <si>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</si>
  <si>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</si>
  <si>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</si>
  <si>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</si>
  <si>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</si>
  <si>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</si>
  <si>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</si>
  <si>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</si>
  <si>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</si>
  <si>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</si>
  <si>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</si>
  <si>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</si>
  <si>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</si>
  <si>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</si>
  <si>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</si>
  <si>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</si>
  <si>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</si>
  <si>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</si>
  <si>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</si>
  <si>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</si>
  <si>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</si>
  <si>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</si>
  <si>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</si>
  <si>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</si>
  <si>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</si>
  <si>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</si>
  <si>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</si>
  <si>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</si>
  <si>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</si>
  <si>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</si>
  <si>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</si>
  <si>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</si>
  <si>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</si>
  <si>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</si>
  <si>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</si>
  <si>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</si>
  <si>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</si>
  <si>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</si>
  <si>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</si>
  <si>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</si>
  <si>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</si>
  <si>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</si>
  <si>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</si>
  <si>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</si>
  <si>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</si>
  <si>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</si>
  <si>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</si>
  <si>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</si>
  <si>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</si>
  <si>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</si>
  <si>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</si>
  <si>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</si>
  <si>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</si>
  <si>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</si>
  <si>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</si>
  <si>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</si>
  <si>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</si>
  <si>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</si>
  <si>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</si>
  <si>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</si>
  <si>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</si>
  <si>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</si>
  <si>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</si>
  <si>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</si>
  <si>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</si>
  <si>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</si>
  <si>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</si>
  <si>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</si>
  <si>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</si>
  <si>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</si>
  <si>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</si>
  <si>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</si>
  <si>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</si>
  <si>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</si>
  <si>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</si>
  <si>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</si>
  <si>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</si>
  <si>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</si>
  <si>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</si>
  <si>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</si>
  <si>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</si>
  <si>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</si>
  <si>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</si>
  <si>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</si>
  <si>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</si>
  <si>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</si>
  <si>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</si>
  <si>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</si>
  <si>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</si>
  <si>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</si>
  <si>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</si>
  <si>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</si>
  <si>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</si>
  <si>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</si>
  <si>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</si>
  <si>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</si>
  <si>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</si>
  <si>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</si>
  <si>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</si>
  <si>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</si>
  <si>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</si>
  <si>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</si>
  <si>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</si>
  <si>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</si>
  <si>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</si>
  <si>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</si>
  <si>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</si>
  <si>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</si>
  <si>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</si>
  <si>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</si>
  <si>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</si>
  <si>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</si>
  <si>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</si>
  <si>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</si>
  <si>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</si>
  <si>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</si>
  <si>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</si>
  <si>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</si>
  <si>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</si>
  <si>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</si>
  <si>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</si>
  <si>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</si>
  <si>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</si>
  <si>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</si>
  <si>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</si>
  <si>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</si>
  <si>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</si>
  <si>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</si>
  <si>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</si>
  <si>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</si>
  <si>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</si>
  <si>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</si>
  <si>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</si>
  <si>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</si>
  <si>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</si>
  <si>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</si>
  <si>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</si>
  <si>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</si>
  <si>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</si>
  <si>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</si>
  <si>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</si>
  <si>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</si>
  <si>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</si>
  <si>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</si>
  <si>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</si>
  <si>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</si>
  <si>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</si>
  <si>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</si>
  <si>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</si>
  <si>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</si>
  <si>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</si>
  <si>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</si>
  <si>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</si>
  <si>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</si>
  <si>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</si>
  <si>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</si>
  <si>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</si>
  <si>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</si>
  <si>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</si>
  <si>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</si>
  <si>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</si>
  <si>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</si>
  <si>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</si>
  <si>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</si>
  <si>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</si>
  <si>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</si>
  <si>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</si>
  <si>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</si>
  <si>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</si>
  <si>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</si>
  <si>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</si>
  <si>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</si>
  <si>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</si>
  <si>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</si>
  <si>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</si>
  <si>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</si>
  <si>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</si>
  <si>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</si>
  <si>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</si>
  <si>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</si>
  <si>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</si>
  <si>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</si>
  <si>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</si>
  <si>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</si>
  <si>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</si>
  <si>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</si>
  <si>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</si>
  <si>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</si>
  <si>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</si>
  <si>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</si>
  <si>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</si>
  <si>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</si>
  <si>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</si>
  <si>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</si>
  <si>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</si>
  <si>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</si>
  <si>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</si>
  <si>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</si>
  <si>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</si>
  <si>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</si>
  <si>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</si>
  <si>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</si>
  <si>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</si>
  <si>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</si>
  <si>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</si>
  <si>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</si>
  <si>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</si>
  <si>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</si>
  <si>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</si>
  <si>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</si>
  <si>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</si>
  <si>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</si>
  <si>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</si>
  <si>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</si>
  <si>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</si>
  <si>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</si>
  <si>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</si>
  <si>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</si>
  <si>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</si>
  <si>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</si>
  <si>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</si>
  <si>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</si>
  <si>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</si>
  <si>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</si>
  <si>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</si>
  <si>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</si>
  <si>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</si>
  <si>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</si>
  <si>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</si>
  <si>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</si>
  <si>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</si>
  <si>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</si>
  <si>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</si>
  <si>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</si>
  <si>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</si>
  <si>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</si>
  <si>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</si>
  <si>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</si>
  <si>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</si>
  <si>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</si>
  <si>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</si>
  <si>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</si>
  <si>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</si>
  <si>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</si>
  <si>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</si>
  <si>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</si>
  <si>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</si>
  <si>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</si>
  <si>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</si>
  <si>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</si>
  <si>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</si>
  <si>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</si>
  <si>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</si>
  <si>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</si>
  <si>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</si>
  <si>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</si>
  <si>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</si>
  <si>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</si>
  <si>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</si>
  <si>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</si>
  <si>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</si>
  <si>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</si>
  <si>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</si>
  <si>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</si>
  <si>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</si>
  <si>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</si>
  <si>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</si>
  <si>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</si>
  <si>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</si>
  <si>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</si>
  <si>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</si>
  <si>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</si>
  <si>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</si>
  <si>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</si>
  <si>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</si>
  <si>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</si>
  <si>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</si>
  <si>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</si>
  <si>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</si>
  <si>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</si>
  <si>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</si>
  <si>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</si>
  <si>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</si>
  <si>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</si>
  <si>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</si>
  <si>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</si>
  <si>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</si>
  <si>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</si>
  <si>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</si>
  <si>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</si>
  <si>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</si>
  <si>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</si>
  <si>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</si>
  <si>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</si>
  <si>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</si>
  <si>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</si>
  <si>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</si>
  <si>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</si>
  <si>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</si>
  <si>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</si>
  <si>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</si>
  <si>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</si>
  <si>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</si>
  <si>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</si>
  <si>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</si>
  <si>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</si>
  <si>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</si>
  <si>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</si>
  <si>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</si>
  <si>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</si>
  <si>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</si>
  <si>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</si>
  <si>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</si>
  <si>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</si>
  <si>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</si>
  <si>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</si>
  <si>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</si>
  <si>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</si>
  <si>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</si>
  <si>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</si>
  <si>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</si>
  <si>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</si>
  <si>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</si>
  <si>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</si>
  <si>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</si>
  <si>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</si>
  <si>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</si>
  <si>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</si>
  <si>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</si>
  <si>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</si>
  <si>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</si>
  <si>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</si>
  <si>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</si>
  <si>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</si>
  <si>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</si>
  <si>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</si>
  <si>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</si>
  <si>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</si>
  <si>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</si>
  <si>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</si>
  <si>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</si>
  <si>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</si>
  <si>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</si>
  <si>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</si>
  <si>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</si>
  <si>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</si>
  <si>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</si>
  <si>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</si>
  <si>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</si>
  <si>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</si>
  <si>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</si>
  <si>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</si>
  <si>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</si>
  <si>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</si>
  <si>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</si>
  <si>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</si>
  <si>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</si>
  <si>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</si>
  <si>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</si>
  <si>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</si>
  <si>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</si>
  <si>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</si>
  <si>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</si>
  <si>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</si>
  <si>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</si>
  <si>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</si>
  <si>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</si>
  <si>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</si>
  <si>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</si>
  <si>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</si>
  <si>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</si>
  <si>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</si>
  <si>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</si>
  <si>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</si>
  <si>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</si>
  <si>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</si>
  <si>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</si>
  <si>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</si>
  <si>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</si>
  <si>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</si>
  <si>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</si>
  <si>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</si>
  <si>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</si>
  <si>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</si>
  <si>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</si>
  <si>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</si>
  <si>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</si>
  <si>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</si>
  <si>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</si>
  <si>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</si>
  <si>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</si>
  <si>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</si>
  <si>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</si>
  <si>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</si>
  <si>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</si>
  <si>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</si>
  <si>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</si>
  <si>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</si>
  <si>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</si>
  <si>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</si>
  <si>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</si>
  <si>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</si>
  <si>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</si>
  <si>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</si>
  <si>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</si>
  <si>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</si>
  <si>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</si>
  <si>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</si>
  <si>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</si>
  <si>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</si>
  <si>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</si>
  <si>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</si>
  <si>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</si>
  <si>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</si>
  <si>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</si>
  <si>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</si>
  <si>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</si>
  <si>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</si>
  <si>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</si>
  <si>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</si>
  <si>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</si>
  <si>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</si>
  <si>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</si>
  <si>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</si>
  <si>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</si>
  <si>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</si>
  <si>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</si>
  <si>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</si>
  <si>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</si>
  <si>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</si>
  <si>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</si>
  <si>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</si>
  <si>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</si>
  <si>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</si>
  <si>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</si>
  <si>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</si>
  <si>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</si>
  <si>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</si>
  <si>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</si>
  <si>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</si>
  <si>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</si>
  <si>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</si>
  <si>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</si>
  <si>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</si>
  <si>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</si>
  <si>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</si>
  <si>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</si>
  <si>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</si>
  <si>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</si>
  <si>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</si>
  <si>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</si>
  <si>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</si>
  <si>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</si>
  <si>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</si>
  <si>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</si>
  <si>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</si>
  <si>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</si>
  <si>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</si>
  <si>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</si>
  <si>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</si>
  <si>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</si>
  <si>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</si>
  <si>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</si>
  <si>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</si>
  <si>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</si>
  <si>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</si>
  <si>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</si>
  <si>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</si>
  <si>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</si>
  <si>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</si>
  <si>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</si>
  <si>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</si>
  <si>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</si>
  <si>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</si>
  <si>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</si>
  <si>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</si>
  <si>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</si>
  <si>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</si>
  <si>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</si>
  <si>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</si>
  <si>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</si>
  <si>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</si>
  <si>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</si>
  <si>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</si>
  <si>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</si>
  <si>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</si>
  <si>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</si>
  <si>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</si>
  <si>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</si>
  <si>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</si>
  <si>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</si>
  <si>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</si>
  <si>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</si>
  <si>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</si>
  <si>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</si>
  <si>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</si>
  <si>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</si>
  <si>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</si>
  <si>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</si>
  <si>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</si>
  <si>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</si>
  <si>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</si>
  <si>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</si>
  <si>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</si>
  <si>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</si>
  <si>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</si>
  <si>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</si>
  <si>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</si>
  <si>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</si>
  <si>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</si>
  <si>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</si>
  <si>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</si>
  <si>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</si>
  <si>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</si>
  <si>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</si>
  <si>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</si>
  <si>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</si>
  <si>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</si>
  <si>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</si>
  <si>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</si>
  <si>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</si>
  <si>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</si>
  <si>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</si>
  <si>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</si>
  <si>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</si>
  <si>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</si>
  <si>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</si>
  <si>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</si>
  <si>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</si>
  <si>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</si>
  <si>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</si>
  <si>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</si>
  <si>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</si>
  <si>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</si>
  <si>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</si>
  <si>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</si>
  <si>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</si>
  <si>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</si>
  <si>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</si>
  <si>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</si>
  <si>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</si>
  <si>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</si>
  <si>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</si>
  <si>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</si>
  <si>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</si>
  <si>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</si>
  <si>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</si>
  <si>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</si>
  <si>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</si>
  <si>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</si>
  <si>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</si>
  <si>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</si>
  <si>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</si>
  <si>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</si>
  <si>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</si>
  <si>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</si>
  <si>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</si>
  <si>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</si>
  <si>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</si>
  <si>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</si>
  <si>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</si>
  <si>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</si>
  <si>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</si>
  <si>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</si>
  <si>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</si>
  <si>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</si>
  <si>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</si>
  <si>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</si>
  <si>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</si>
  <si>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</si>
  <si>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</si>
  <si>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</si>
  <si>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</si>
  <si>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</si>
  <si>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</si>
  <si>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</si>
  <si>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</si>
  <si>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</si>
  <si>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</si>
  <si>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</si>
  <si>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</si>
  <si>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</si>
  <si>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</si>
  <si>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</si>
  <si>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</si>
  <si>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</si>
  <si>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</si>
  <si>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</si>
  <si>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</si>
  <si>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</si>
  <si>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</si>
  <si>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</si>
  <si>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</si>
  <si>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</si>
  <si>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</si>
  <si>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</si>
  <si>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</si>
  <si>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</si>
  <si>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</si>
  <si>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</si>
  <si>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</si>
  <si>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</si>
  <si>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</si>
  <si>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</si>
  <si>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</si>
  <si>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</si>
  <si>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</si>
  <si>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</si>
  <si>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</si>
  <si>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</si>
  <si>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</si>
  <si>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</si>
  <si>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</si>
  <si>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</si>
  <si>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</si>
  <si>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</si>
  <si>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</si>
  <si>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</si>
  <si>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</si>
  <si>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</si>
  <si>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</si>
  <si>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</si>
  <si>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</si>
  <si>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</si>
  <si>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</si>
  <si>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</si>
  <si>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</si>
  <si>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</si>
  <si>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</si>
  <si>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</si>
  <si>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</si>
  <si>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</si>
  <si>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</si>
  <si>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</si>
  <si>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</si>
  <si>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</si>
  <si>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</si>
  <si>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</si>
  <si>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</si>
  <si>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</si>
  <si>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</si>
  <si>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</si>
  <si>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</si>
  <si>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</si>
  <si>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</si>
  <si>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</si>
  <si>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</si>
  <si>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</si>
  <si>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</si>
  <si>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</si>
  <si>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</si>
  <si>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</si>
  <si>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</si>
  <si>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</si>
  <si>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</si>
  <si>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</si>
  <si>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</si>
  <si>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</si>
  <si>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</si>
  <si>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</si>
  <si>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</si>
  <si>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</si>
  <si>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</si>
  <si>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</si>
  <si>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</si>
  <si>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</si>
  <si>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</si>
  <si>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</si>
  <si>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</si>
  <si>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</si>
  <si>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</si>
  <si>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</si>
  <si>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</si>
  <si>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</si>
  <si>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</si>
  <si>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</si>
  <si>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</si>
  <si>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</si>
  <si>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</si>
  <si>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</si>
  <si>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</si>
  <si>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</si>
  <si>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</si>
  <si>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</si>
  <si>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</si>
  <si>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</si>
  <si>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</si>
  <si>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</si>
  <si>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</si>
  <si>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</si>
  <si>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</si>
  <si>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</si>
  <si>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</si>
  <si>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</si>
  <si>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</si>
  <si>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</si>
  <si>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</si>
  <si>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</si>
  <si>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</si>
  <si>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</si>
  <si>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</si>
  <si>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</si>
  <si>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</si>
  <si>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</si>
  <si>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</si>
  <si>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</si>
  <si>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</si>
  <si>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</si>
  <si>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</si>
  <si>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</si>
  <si>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</si>
  <si>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</si>
  <si>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</si>
  <si>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</si>
  <si>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</si>
  <si>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</si>
  <si>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</si>
  <si>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</si>
  <si>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</si>
  <si>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</si>
  <si>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</si>
  <si>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</si>
  <si>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</si>
  <si>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</si>
  <si>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</si>
  <si>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</si>
  <si>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</si>
  <si>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</si>
  <si>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</si>
  <si>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</si>
  <si>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</si>
  <si>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</si>
  <si>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</si>
  <si>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</si>
  <si>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</si>
  <si>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</si>
  <si>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</si>
  <si>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</si>
  <si>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</si>
  <si>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</si>
  <si>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</si>
  <si>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</si>
  <si>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</si>
  <si>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</si>
  <si>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</si>
  <si>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</si>
  <si>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</si>
  <si>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</si>
  <si>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</si>
  <si>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</si>
  <si>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</si>
  <si>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</si>
  <si>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</si>
  <si>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</si>
  <si>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</si>
  <si>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</si>
  <si>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</si>
  <si>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</si>
  <si>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</si>
  <si>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</si>
  <si>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</si>
  <si>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</si>
  <si>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</si>
  <si>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</si>
  <si>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</si>
  <si>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</si>
  <si>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</si>
  <si>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</si>
  <si>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</si>
  <si>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</si>
  <si>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</si>
  <si>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</si>
  <si>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</si>
  <si>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</si>
  <si>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</si>
  <si>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</si>
  <si>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</si>
  <si>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</si>
  <si>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</si>
  <si>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</si>
  <si>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</si>
  <si>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</si>
  <si>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</si>
  <si>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</si>
  <si>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</si>
  <si>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</si>
  <si>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</si>
  <si>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</si>
  <si>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</si>
  <si>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</si>
  <si>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</si>
  <si>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</si>
  <si>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</si>
  <si>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</si>
  <si>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</si>
  <si>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</si>
  <si>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</si>
  <si>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</si>
  <si>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</si>
  <si>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</si>
  <si>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</si>
  <si>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</si>
  <si>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</si>
  <si>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</si>
  <si>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</si>
  <si>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</si>
  <si>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</si>
  <si>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</si>
  <si>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</si>
  <si>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</si>
  <si>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</si>
  <si>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</si>
  <si>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</si>
  <si>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</si>
  <si>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</si>
  <si>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</si>
  <si>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</si>
  <si>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</si>
  <si>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</si>
  <si>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</si>
  <si>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</si>
  <si>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</si>
  <si>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</si>
  <si>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</si>
  <si>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</si>
  <si>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</si>
  <si>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</si>
  <si>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</si>
  <si>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</si>
  <si>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</si>
  <si>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</si>
  <si>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</si>
  <si>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</si>
  <si>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</si>
  <si>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</si>
  <si>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</si>
  <si>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</si>
  <si>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</si>
  <si>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</si>
  <si>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</si>
  <si>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</si>
  <si>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</si>
  <si>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</si>
  <si>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</si>
  <si>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</si>
  <si>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</si>
  <si>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</si>
  <si>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</si>
  <si>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</si>
  <si>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</si>
  <si>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</si>
  <si>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</si>
  <si>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</si>
  <si>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</si>
  <si>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</si>
  <si>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</si>
  <si>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</si>
  <si>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</si>
  <si>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</si>
  <si>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</si>
  <si>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</si>
  <si>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</si>
  <si>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</si>
  <si>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</si>
  <si>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</si>
  <si>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</si>
  <si>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</si>
  <si>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</si>
  <si>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</si>
  <si>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</si>
  <si>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</si>
  <si>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</si>
  <si>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</si>
  <si>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</si>
  <si>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</si>
  <si>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</si>
  <si>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</si>
  <si>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</si>
  <si>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</si>
  <si>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</si>
  <si>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</si>
  <si>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</si>
  <si>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</si>
  <si>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</si>
  <si>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</si>
  <si>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</si>
  <si>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</si>
  <si>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</si>
  <si>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</si>
  <si>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</si>
  <si>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</si>
  <si>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</si>
  <si>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</si>
  <si>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</si>
  <si>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</si>
  <si>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</si>
  <si>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</si>
  <si>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</si>
  <si>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</si>
  <si>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</si>
  <si>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</si>
  <si>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</si>
  <si>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</si>
  <si>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</si>
  <si>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</si>
  <si>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</si>
  <si>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</si>
  <si>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</si>
  <si>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</si>
  <si>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</si>
  <si>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</si>
  <si>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</si>
  <si>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</si>
  <si>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</si>
  <si>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</si>
  <si>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</si>
  <si>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</si>
  <si>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</si>
  <si>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</si>
  <si>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</si>
  <si>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</si>
  <si>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</si>
  <si>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</si>
  <si>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</si>
  <si>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</si>
  <si>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</si>
  <si>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</si>
  <si>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</si>
  <si>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</si>
  <si>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</si>
  <si>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</si>
  <si>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</si>
  <si>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</si>
  <si>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</si>
  <si>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</si>
  <si>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</si>
  <si>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</si>
  <si>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</si>
  <si>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</si>
  <si>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</si>
  <si>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</si>
  <si>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</si>
  <si>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</si>
  <si>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</si>
  <si>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</si>
  <si>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</si>
  <si>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</si>
  <si>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</si>
  <si>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</si>
  <si>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</si>
  <si>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</si>
  <si>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</si>
  <si>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</si>
  <si>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</si>
  <si>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</si>
  <si>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</si>
  <si>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</si>
  <si>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</si>
  <si>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</si>
  <si>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</si>
  <si>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</si>
  <si>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</si>
  <si>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</si>
  <si>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</si>
  <si>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</si>
  <si>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</si>
  <si>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</si>
  <si>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</si>
  <si>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</si>
  <si>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</si>
  <si>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</si>
  <si>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</si>
  <si>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</si>
  <si>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</si>
  <si>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</si>
  <si>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</si>
  <si>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</si>
  <si>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</si>
  <si>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</si>
  <si>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</si>
  <si>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</si>
  <si>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</si>
  <si>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</si>
  <si>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</si>
  <si>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</si>
  <si>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</si>
  <si>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</si>
  <si>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</si>
  <si>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</si>
  <si>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</si>
  <si>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</si>
  <si>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</si>
  <si>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</si>
  <si>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</si>
  <si>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</si>
  <si>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</si>
  <si>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</si>
  <si>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</si>
  <si>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</si>
  <si>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</si>
  <si>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</si>
  <si>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</si>
  <si>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</si>
  <si>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</si>
  <si>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</si>
  <si>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</si>
  <si>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</si>
  <si>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</si>
  <si>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</si>
  <si>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</si>
  <si>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</si>
  <si>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</si>
  <si>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</si>
  <si>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</si>
  <si>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</si>
  <si>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</si>
  <si>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onseco2000@hotmail.com</t>
  </si>
  <si>
    <t>2021-44-20000091.0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</si>
</sst>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1" zoomScale="80" zoomScaleNormal="80"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2711</v>
      </c>
      <c r="D15" s="35"/>
      <c r="E15" s="35"/>
      <c r="F15" s="5"/>
      <c r="G15" s="32" t="s">
        <v>1168</v>
      </c>
      <c r="H15" s="103" t="s">
        <v>696</v>
      </c>
      <c r="I15" s="32" t="s">
        <v>2624</v>
      </c>
      <c r="J15" s="108" t="s">
        <v>2626</v>
      </c>
      <c r="L15" s="209" t="s">
        <v>8</v>
      </c>
      <c r="M15" s="209"/>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186"/>
      <c r="I20" s="146" t="s">
        <v>1154</v>
      </c>
      <c r="J20" s="147" t="s">
        <v>701</v>
      </c>
      <c r="K20" s="174"/>
      <c r="L20" s="149">
        <v>44242</v>
      </c>
      <c r="M20" s="149">
        <v>44561</v>
      </c>
      <c r="N20" s="132">
        <f>+(M20-L20)/30</f>
        <v>10.633333333333333</v>
      </c>
      <c r="O20" s="135"/>
      <c r="U20" s="131"/>
      <c r="V20" s="105">
        <f ca="1">NOW()</f>
        <v>44193.954797337959</v>
      </c>
      <c r="W20" s="105">
        <f ca="1">NOW()</f>
        <v>44193.954797337959</v>
      </c>
    </row>
    <row r="21" spans="1:23" ht="30" customHeight="1" outlineLevel="1" x14ac:dyDescent="0.25">
      <c r="A21" s="9"/>
      <c r="B21" s="71"/>
      <c r="C21" s="5"/>
      <c r="D21" s="5"/>
      <c r="E21" s="5"/>
      <c r="F21" s="5"/>
      <c r="G21" s="5"/>
      <c r="H21" s="70"/>
      <c r="I21" s="146" t="s">
        <v>1154</v>
      </c>
      <c r="J21" s="147" t="s">
        <v>704</v>
      </c>
      <c r="K21" s="174"/>
      <c r="L21" s="149">
        <v>44242</v>
      </c>
      <c r="M21" s="149">
        <v>44561</v>
      </c>
      <c r="N21" s="132">
        <f t="shared" ref="N21:N35" si="0">+(M21-L21)/30</f>
        <v>10.633333333333333</v>
      </c>
      <c r="O21" s="136"/>
    </row>
    <row r="22" spans="1:23" ht="30" customHeight="1" outlineLevel="1" x14ac:dyDescent="0.25">
      <c r="A22" s="9"/>
      <c r="B22" s="71"/>
      <c r="C22" s="5"/>
      <c r="D22" s="5"/>
      <c r="E22" s="5"/>
      <c r="F22" s="5"/>
      <c r="G22" s="5"/>
      <c r="H22" s="70"/>
      <c r="I22" s="146" t="s">
        <v>1154</v>
      </c>
      <c r="J22" s="147" t="s">
        <v>705</v>
      </c>
      <c r="K22" s="148"/>
      <c r="L22" s="149">
        <v>44242</v>
      </c>
      <c r="M22" s="149">
        <v>44561</v>
      </c>
      <c r="N22" s="133">
        <f t="shared" ref="N22:N33" si="1">+(M22-L22)/30</f>
        <v>10.633333333333333</v>
      </c>
      <c r="O22" s="136"/>
    </row>
    <row r="23" spans="1:23" ht="30" customHeight="1" outlineLevel="1" x14ac:dyDescent="0.25">
      <c r="A23" s="9"/>
      <c r="B23" s="101"/>
      <c r="C23" s="21"/>
      <c r="D23" s="21"/>
      <c r="E23" s="21"/>
      <c r="F23" s="5"/>
      <c r="G23" s="5"/>
      <c r="H23" s="70"/>
      <c r="I23" s="146" t="s">
        <v>1154</v>
      </c>
      <c r="J23" s="147" t="s">
        <v>702</v>
      </c>
      <c r="K23" s="148">
        <v>2352826148</v>
      </c>
      <c r="L23" s="149">
        <v>44242</v>
      </c>
      <c r="M23" s="149">
        <v>44561</v>
      </c>
      <c r="N23" s="133">
        <f t="shared" si="1"/>
        <v>10.633333333333333</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178" t="str">
        <f>VLOOKUP(B20,EAS!A2:B1439,2,0)</f>
        <v>ORGANIZACIÓN NACIONAL DE SERVICIO A LA COMUNIDAD</v>
      </c>
      <c r="C38" s="178"/>
      <c r="D38" s="178"/>
      <c r="E38" s="178"/>
      <c r="F38" s="178"/>
      <c r="G38" s="5"/>
      <c r="H38" s="129"/>
      <c r="I38" s="190" t="s">
        <v>7</v>
      </c>
      <c r="J38" s="190"/>
      <c r="K38" s="190"/>
      <c r="L38" s="190"/>
      <c r="M38" s="190"/>
      <c r="N38" s="190"/>
      <c r="O38" s="130"/>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2669</v>
      </c>
      <c r="C179" s="221"/>
      <c r="D179" s="221"/>
      <c r="E179" s="168">
        <v>0.02</v>
      </c>
      <c r="F179" s="167">
        <v>0.01</v>
      </c>
      <c r="G179" s="162">
        <f>IF(F179&gt;0,SUM(E179+F179),"")</f>
        <v>0.03</v>
      </c>
      <c r="H179" s="5"/>
      <c r="I179" s="221" t="s">
        <v>2671</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70584784.439999998</v>
      </c>
      <c r="F185" s="92"/>
      <c r="G185" s="93"/>
      <c r="H185" s="88"/>
      <c r="I185" s="90" t="s">
        <v>2627</v>
      </c>
      <c r="J185" s="163">
        <f>+SUM(M179:M183)</f>
        <v>0.02</v>
      </c>
      <c r="K185" s="202" t="s">
        <v>2628</v>
      </c>
      <c r="L185" s="202"/>
      <c r="M185" s="94">
        <f>+J185*(SUM(K21:K35))</f>
        <v>47056522.960000001</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c r="L211" s="21"/>
      <c r="M211" s="21"/>
      <c r="N211" s="21"/>
      <c r="O211" s="8"/>
    </row>
    <row r="212" spans="1:15" x14ac:dyDescent="0.25">
      <c r="A212" s="9"/>
      <c r="B212" s="27" t="s">
        <v>2619</v>
      </c>
      <c r="C212" s="144" t="s">
        <v>2709</v>
      </c>
      <c r="D212" s="21"/>
      <c r="G212" s="27" t="s">
        <v>2621</v>
      </c>
      <c r="H212" s="145" t="s">
        <v>2708</v>
      </c>
      <c r="J212" s="27" t="s">
        <v>2623</v>
      </c>
      <c r="K212" s="144"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purl.org/dc/elements/1.1/"/>
    <ds:schemaRef ds:uri="http://purl.org/dc/terms/"/>
    <ds:schemaRef ds:uri="4fb10211-09fb-4e80-9f0b-184718d5d98c"/>
    <ds:schemaRef ds:uri="http://schemas.microsoft.com/office/2006/documentManagement/types"/>
    <ds:schemaRef ds:uri="http://schemas.openxmlformats.org/package/2006/metadata/core-properties"/>
    <ds:schemaRef ds:uri="a65d333d-5b59-4810-bc94-b80d9325abb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2020-12-29T03:39:31Z</cp:lastPrinted>
  <dcterms:created xsi:type="dcterms:W3CDTF">2020-10-14T21:57:42Z</dcterms:created>
  <dcterms:modified xsi:type="dcterms:W3CDTF">2020-12-29T03:55:42Z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