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EDESS\Desktop\BANCO OFERENTE\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<sst xmlns="http://schemas.openxmlformats.org/spreadsheetml/2006/main" count="3345" uniqueCount="2753">
  <si>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</si>
  <si>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</si>
  <si>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</si>
  <si>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</si>
  <si>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</si>
  <si>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</si>
  <si>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</si>
  <si>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</si>
  <si>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</si>
  <si>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</si>
  <si>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</si>
  <si>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</si>
  <si>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</si>
  <si>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</si>
  <si>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</si>
  <si>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</si>
  <si>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</si>
  <si>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</si>
  <si>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</si>
  <si>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</si>
  <si>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</si>
  <si>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</si>
  <si>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</si>
  <si>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</si>
  <si>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</si>
  <si>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</si>
  <si>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</si>
  <si>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</si>
  <si>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</si>
  <si>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</si>
  <si>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</si>
  <si>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</si>
  <si>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</si>
  <si>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</si>
  <si>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</si>
  <si>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</si>
  <si>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</si>
  <si>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</si>
  <si>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</si>
  <si>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</si>
  <si>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</si>
  <si>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</si>
  <si>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</si>
  <si>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</si>
  <si>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</si>
  <si>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</si>
  <si>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</si>
  <si>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</si>
  <si>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</si>
  <si>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</si>
  <si>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</si>
  <si>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</si>
  <si>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</si>
  <si>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</si>
  <si>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</si>
  <si>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</si>
  <si>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</si>
  <si>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</si>
  <si>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</si>
  <si>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</si>
  <si>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</si>
  <si>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</si>
  <si>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</si>
  <si>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</si>
  <si>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</si>
  <si>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</si>
  <si>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</si>
  <si>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</si>
  <si>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</si>
  <si>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</si>
  <si>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</si>
  <si>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</si>
  <si>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</si>
  <si>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</si>
  <si>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</si>
  <si>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</si>
  <si>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</si>
  <si>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</si>
  <si>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</si>
  <si>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</si>
  <si>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</si>
  <si>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</si>
  <si>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</si>
  <si>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</si>
  <si>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</si>
  <si>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</si>
  <si>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</si>
  <si>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</si>
  <si>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</si>
  <si>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</si>
  <si>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</si>
  <si>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</si>
  <si>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</si>
  <si>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</si>
  <si>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</si>
  <si>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</si>
  <si>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</si>
  <si>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</si>
  <si>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</si>
  <si>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</si>
  <si>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</si>
  <si>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</si>
  <si>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</si>
  <si>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</si>
  <si>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</si>
  <si>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</si>
  <si>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</si>
  <si>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</si>
  <si>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</si>
  <si>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</si>
  <si>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</si>
  <si>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</si>
  <si>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</si>
  <si>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</si>
  <si>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</si>
  <si>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</si>
  <si>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</si>
  <si>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</si>
  <si>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</si>
  <si>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</si>
  <si>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</si>
  <si>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</si>
  <si>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</si>
  <si>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</si>
  <si>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</si>
  <si>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</si>
  <si>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</si>
  <si>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</si>
  <si>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</si>
  <si>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</si>
  <si>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</si>
  <si>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</si>
  <si>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</si>
  <si>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</si>
  <si>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</si>
  <si>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</si>
  <si>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</si>
  <si>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</si>
  <si>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</si>
  <si>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</si>
  <si>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</si>
  <si>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</si>
  <si>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</si>
  <si>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</si>
  <si>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</si>
  <si>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</si>
  <si>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</si>
  <si>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</si>
  <si>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</si>
  <si>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</si>
  <si>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</si>
  <si>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</si>
  <si>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</si>
  <si>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</si>
  <si>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</si>
  <si>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</si>
  <si>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</si>
  <si>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</si>
  <si>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</si>
  <si>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</si>
  <si>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</si>
  <si>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</si>
  <si>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</si>
  <si>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</si>
  <si>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</si>
  <si>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</si>
  <si>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</si>
  <si>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</si>
  <si>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</si>
  <si>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</si>
  <si>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</si>
  <si>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</si>
  <si>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</si>
  <si>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</si>
  <si>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</si>
  <si>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</si>
  <si>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</si>
  <si>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</si>
  <si>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</si>
  <si>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</si>
  <si>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</si>
  <si>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</si>
  <si>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</si>
  <si>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</si>
  <si>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</si>
  <si>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</si>
  <si>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</si>
  <si>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</si>
  <si>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</si>
  <si>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</si>
  <si>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</si>
  <si>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</si>
  <si>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</si>
  <si>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</si>
  <si>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</si>
  <si>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</si>
  <si>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</si>
  <si>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</si>
  <si>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</si>
  <si>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</si>
  <si>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</si>
  <si>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</si>
  <si>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</si>
  <si>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</si>
  <si>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</si>
  <si>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</si>
  <si>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</si>
  <si>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</si>
  <si>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</si>
  <si>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</si>
  <si>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</si>
  <si>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</si>
  <si>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</si>
  <si>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</si>
  <si>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</si>
  <si>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</si>
  <si>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</si>
  <si>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</si>
  <si>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</si>
  <si>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</si>
  <si>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</si>
  <si>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</si>
  <si>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</si>
  <si>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</si>
  <si>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</si>
  <si>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</si>
  <si>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</si>
  <si>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</si>
  <si>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</si>
  <si>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</si>
  <si>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</si>
  <si>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</si>
  <si>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</si>
  <si>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</si>
  <si>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</si>
  <si>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</si>
  <si>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</si>
  <si>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</si>
  <si>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</si>
  <si>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</si>
  <si>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</si>
  <si>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</si>
  <si>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</si>
  <si>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</si>
  <si>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</si>
  <si>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</si>
  <si>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</si>
  <si>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</si>
  <si>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</si>
  <si>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</si>
  <si>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</si>
  <si>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</si>
  <si>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</si>
  <si>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</si>
  <si>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</si>
  <si>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</si>
  <si>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</si>
  <si>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</si>
  <si>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</si>
  <si>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</si>
  <si>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</si>
  <si>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</si>
  <si>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</si>
  <si>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</si>
  <si>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</si>
  <si>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</si>
  <si>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</si>
  <si>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</si>
  <si>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</si>
  <si>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</si>
  <si>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</si>
  <si>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</si>
  <si>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</si>
  <si>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</si>
  <si>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</si>
  <si>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</si>
  <si>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</si>
  <si>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</si>
  <si>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</si>
  <si>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</si>
  <si>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</si>
  <si>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</si>
  <si>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</si>
  <si>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</si>
  <si>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</si>
  <si>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</si>
  <si>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</si>
  <si>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</si>
  <si>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</si>
  <si>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</si>
  <si>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</si>
  <si>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</si>
  <si>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</si>
  <si>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</si>
  <si>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</si>
  <si>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</si>
  <si>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</si>
  <si>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</si>
  <si>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</si>
  <si>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</si>
  <si>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</si>
  <si>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</si>
  <si>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</si>
  <si>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</si>
  <si>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</si>
  <si>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</si>
  <si>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</si>
  <si>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</si>
  <si>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</si>
  <si>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</si>
  <si>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</si>
  <si>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</si>
  <si>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</si>
  <si>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</si>
  <si>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</si>
  <si>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</si>
  <si>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</si>
  <si>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</si>
  <si>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</si>
  <si>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</si>
  <si>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</si>
  <si>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</si>
  <si>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</si>
  <si>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</si>
  <si>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</si>
  <si>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</si>
  <si>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</si>
  <si>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</si>
  <si>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</si>
  <si>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</si>
  <si>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</si>
  <si>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</si>
  <si>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</si>
  <si>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</si>
  <si>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</si>
  <si>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</si>
  <si>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</si>
  <si>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</si>
  <si>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</si>
  <si>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</si>
  <si>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</si>
  <si>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</si>
  <si>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</si>
  <si>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</si>
  <si>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</si>
  <si>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</si>
  <si>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</si>
  <si>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</si>
  <si>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</si>
  <si>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</si>
  <si>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</si>
  <si>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</si>
  <si>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</si>
  <si>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</si>
  <si>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</si>
  <si>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</si>
  <si>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</si>
  <si>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</si>
  <si>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</si>
  <si>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</si>
  <si>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</si>
  <si>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</si>
  <si>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</si>
  <si>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</si>
  <si>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</si>
  <si>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</si>
  <si>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</si>
  <si>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</si>
  <si>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</si>
  <si>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</si>
  <si>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</si>
  <si>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</si>
  <si>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</si>
  <si>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</si>
  <si>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</si>
  <si>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</si>
  <si>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</si>
  <si>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</si>
  <si>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</si>
  <si>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</si>
  <si>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</si>
  <si>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</si>
  <si>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</si>
  <si>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</si>
  <si>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</si>
  <si>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</si>
  <si>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</si>
  <si>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</si>
  <si>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</si>
  <si>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</si>
  <si>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</si>
  <si>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</si>
  <si>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</si>
  <si>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</si>
  <si>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</si>
  <si>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</si>
  <si>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</si>
  <si>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</si>
  <si>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</si>
  <si>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</si>
  <si>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</si>
  <si>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</si>
  <si>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</si>
  <si>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</si>
  <si>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</si>
  <si>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</si>
  <si>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</si>
  <si>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</si>
  <si>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</si>
  <si>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</si>
  <si>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</si>
  <si>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</si>
  <si>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</si>
  <si>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</si>
  <si>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</si>
  <si>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</si>
  <si>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</si>
  <si>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</si>
  <si>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</si>
  <si>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</si>
  <si>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</si>
  <si>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</si>
  <si>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</si>
  <si>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</si>
  <si>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</si>
  <si>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</si>
  <si>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</si>
  <si>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</si>
  <si>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</si>
  <si>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</si>
  <si>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</si>
  <si>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</si>
  <si>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</si>
  <si>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</si>
  <si>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</si>
  <si>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</si>
  <si>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</si>
  <si>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</si>
  <si>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</si>
  <si>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</si>
  <si>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</si>
  <si>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</si>
  <si>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</si>
  <si>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</si>
  <si>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</si>
  <si>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</si>
  <si>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</si>
  <si>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</si>
  <si>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</si>
  <si>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</si>
  <si>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</si>
  <si>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</si>
  <si>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</si>
  <si>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</si>
  <si>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</si>
  <si>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</si>
  <si>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</si>
  <si>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</si>
  <si>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</si>
  <si>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</si>
  <si>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</si>
  <si>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</si>
  <si>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</si>
  <si>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</si>
  <si>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</si>
  <si>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</si>
  <si>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</si>
  <si>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</si>
  <si>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</si>
  <si>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</si>
  <si>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</si>
  <si>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</si>
  <si>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</si>
  <si>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</si>
  <si>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</si>
  <si>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</si>
  <si>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</si>
  <si>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</si>
  <si>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</si>
  <si>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</si>
  <si>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</si>
  <si>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</si>
  <si>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</si>
  <si>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</si>
  <si>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</si>
  <si>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</si>
  <si>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</si>
  <si>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</si>
  <si>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</si>
  <si>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</si>
  <si>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</si>
  <si>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</si>
  <si>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</si>
  <si>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</si>
  <si>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</si>
  <si>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</si>
  <si>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</si>
  <si>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</si>
  <si>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</si>
  <si>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</si>
  <si>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</si>
  <si>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</si>
  <si>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</si>
  <si>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</si>
  <si>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</si>
  <si>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</si>
  <si>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</si>
  <si>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</si>
  <si>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</si>
  <si>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</si>
  <si>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</si>
  <si>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</si>
  <si>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</si>
  <si>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</si>
  <si>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</si>
  <si>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</si>
  <si>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</si>
  <si>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</si>
  <si>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</si>
  <si>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</si>
  <si>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</si>
  <si>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</si>
  <si>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</si>
  <si>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</si>
  <si>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</si>
  <si>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</si>
  <si>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</si>
  <si>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</si>
  <si>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</si>
  <si>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</si>
  <si>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</si>
  <si>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</si>
  <si>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</si>
  <si>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</si>
  <si>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</si>
  <si>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</si>
  <si>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</si>
  <si>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</si>
  <si>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</si>
  <si>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</si>
  <si>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</si>
  <si>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</si>
  <si>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</si>
  <si>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</si>
  <si>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</si>
  <si>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</si>
  <si>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</si>
  <si>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</si>
  <si>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</si>
  <si>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</si>
  <si>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</si>
  <si>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</si>
  <si>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</si>
  <si>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</si>
  <si>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</si>
  <si>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</si>
  <si>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</si>
  <si>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</si>
  <si>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</si>
  <si>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</si>
  <si>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</si>
  <si>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</si>
  <si>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</si>
  <si>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</si>
  <si>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</si>
  <si>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</si>
  <si>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</si>
  <si>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</si>
  <si>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</si>
  <si>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</si>
  <si>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</si>
  <si>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</si>
  <si>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</si>
  <si>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</si>
  <si>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</si>
  <si>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</si>
  <si>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</si>
  <si>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</si>
  <si>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</si>
  <si>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</si>
  <si>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</si>
  <si>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</si>
  <si>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</si>
  <si>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</si>
  <si>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</si>
  <si>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</si>
  <si>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</si>
  <si>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</si>
  <si>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</si>
  <si>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</si>
  <si>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</si>
  <si>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</si>
  <si>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</si>
  <si>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</si>
  <si>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</si>
  <si>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</si>
  <si>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</si>
  <si>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</si>
  <si>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</si>
  <si>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</si>
  <si>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</si>
  <si>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</si>
  <si>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</si>
  <si>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</si>
  <si>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</si>
  <si>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</si>
  <si>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</si>
  <si>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</si>
  <si>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</si>
  <si>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</si>
  <si>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</si>
  <si>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</si>
  <si>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</si>
  <si>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</si>
  <si>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</si>
  <si>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</si>
  <si>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</si>
  <si>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</si>
  <si>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</si>
  <si>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</si>
  <si>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</si>
  <si>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</si>
  <si>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</si>
  <si>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</si>
  <si>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</si>
  <si>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</si>
  <si>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</si>
  <si>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</si>
  <si>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</si>
  <si>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</si>
  <si>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</si>
  <si>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</si>
  <si>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</si>
  <si>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</si>
  <si>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</si>
  <si>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</si>
  <si>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</si>
  <si>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</si>
  <si>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</si>
  <si>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</si>
  <si>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</si>
  <si>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</si>
  <si>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</si>
  <si>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</si>
  <si>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</si>
  <si>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</si>
  <si>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</si>
  <si>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</si>
  <si>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</si>
  <si>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</si>
  <si>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</si>
  <si>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</si>
  <si>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</si>
  <si>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</si>
  <si>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</si>
  <si>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</si>
  <si>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</si>
  <si>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</si>
  <si>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</si>
  <si>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</si>
  <si>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</si>
  <si>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</si>
  <si>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</si>
  <si>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</si>
  <si>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</si>
  <si>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</si>
  <si>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</si>
  <si>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</si>
  <si>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</si>
  <si>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</si>
  <si>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</si>
  <si>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</si>
  <si>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</si>
  <si>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</si>
  <si>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</si>
  <si>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</si>
  <si>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</si>
  <si>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</si>
  <si>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</si>
  <si>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</si>
  <si>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</si>
  <si>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</si>
  <si>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</si>
  <si>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</si>
  <si>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</si>
  <si>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</si>
  <si>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</si>
  <si>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</si>
  <si>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</si>
  <si>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</si>
  <si>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</si>
  <si>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</si>
  <si>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</si>
  <si>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</si>
  <si>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</si>
  <si>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</si>
  <si>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</si>
  <si>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</si>
  <si>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</si>
  <si>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</si>
  <si>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</si>
  <si>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</si>
  <si>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</si>
  <si>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</si>
  <si>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</si>
  <si>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</si>
  <si>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</si>
  <si>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</si>
  <si>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</si>
  <si>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</si>
  <si>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</si>
  <si>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</si>
  <si>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</si>
  <si>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</si>
  <si>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</si>
  <si>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</si>
  <si>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</si>
  <si>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</si>
  <si>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</si>
  <si>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</si>
  <si>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</si>
  <si>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</si>
  <si>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</si>
  <si>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</si>
  <si>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</si>
  <si>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</si>
  <si>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</si>
  <si>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</si>
  <si>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</si>
  <si>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</si>
  <si>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</si>
  <si>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</si>
  <si>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</si>
  <si>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</si>
  <si>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</si>
  <si>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</si>
  <si>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</si>
  <si>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</si>
  <si>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</si>
  <si>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</si>
  <si>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</si>
  <si>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</si>
  <si>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</si>
  <si>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</si>
  <si>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</si>
  <si>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</si>
  <si>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</si>
  <si>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</si>
  <si>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</si>
  <si>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</si>
  <si>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</si>
  <si>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</si>
  <si>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</si>
  <si>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</si>
  <si>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</si>
  <si>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</si>
  <si>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</si>
  <si>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</si>
  <si>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</si>
  <si>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</si>
  <si>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</si>
  <si>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</si>
  <si>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</si>
  <si>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</si>
  <si>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</si>
  <si>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</si>
  <si>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</si>
  <si>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</si>
  <si>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</si>
  <si>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</si>
  <si>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</si>
  <si>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</si>
  <si>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</si>
  <si>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</si>
  <si>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</si>
  <si>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</si>
  <si>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</si>
  <si>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</si>
  <si>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</si>
  <si>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</si>
  <si>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</si>
  <si>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</si>
  <si>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</si>
  <si>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</si>
  <si>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</si>
  <si>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</si>
  <si>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</si>
  <si>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</si>
  <si>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</si>
  <si>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</si>
  <si>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</si>
  <si>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</si>
  <si>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</si>
  <si>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</si>
  <si>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</si>
  <si>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</si>
  <si>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</si>
  <si>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</si>
  <si>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</si>
  <si>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</si>
  <si>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</si>
  <si>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</si>
  <si>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</si>
  <si>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</si>
  <si>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</si>
  <si>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</si>
  <si>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</si>
  <si>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</si>
  <si>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</si>
  <si>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</si>
  <si>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</si>
  <si>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</si>
  <si>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</si>
  <si>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</si>
  <si>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</si>
  <si>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</si>
  <si>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</si>
  <si>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</si>
  <si>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</si>
  <si>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</si>
  <si>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</si>
  <si>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</si>
  <si>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</si>
  <si>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</si>
  <si>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</si>
  <si>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</si>
  <si>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</si>
  <si>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</si>
  <si>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</si>
  <si>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</si>
  <si>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</si>
  <si>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</si>
  <si>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</si>
  <si>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</si>
  <si>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</si>
  <si>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</si>
  <si>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</si>
  <si>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</si>
  <si>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</si>
  <si>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</si>
  <si>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</si>
  <si>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</si>
  <si>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</si>
  <si>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</si>
  <si>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</si>
  <si>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</si>
  <si>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</si>
  <si>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</si>
  <si>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</si>
  <si>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</si>
  <si>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</si>
  <si>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</si>
  <si>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</si>
  <si>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</si>
  <si>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</si>
  <si>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</si>
  <si>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</si>
  <si>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</si>
  <si>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</si>
  <si>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</si>
  <si>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</si>
  <si>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</si>
  <si>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</si>
  <si>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</si>
  <si>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</si>
  <si>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</si>
  <si>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</si>
  <si>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</si>
  <si>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</si>
  <si>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</si>
  <si>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</si>
  <si>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</si>
  <si>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</si>
  <si>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</si>
  <si>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</si>
  <si>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</si>
  <si>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</si>
  <si>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</si>
  <si>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</si>
  <si>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</si>
  <si>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</si>
  <si>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</si>
  <si>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</si>
  <si>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</si>
  <si>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</si>
  <si>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</si>
  <si>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</si>
  <si>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</si>
  <si>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</si>
  <si>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</si>
  <si>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</si>
  <si>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</si>
  <si>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</si>
  <si>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</si>
  <si>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</si>
  <si>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</si>
  <si>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</si>
  <si>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</si>
  <si>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</si>
  <si>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</si>
  <si>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</si>
  <si>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</si>
  <si>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</si>
  <si>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</si>
  <si>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</si>
  <si>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</si>
  <si>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</si>
  <si>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</si>
  <si>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</si>
  <si>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</si>
  <si>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</si>
  <si>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</si>
  <si>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</si>
  <si>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</si>
  <si>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</si>
  <si>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</si>
  <si>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</si>
  <si>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</si>
  <si>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</si>
  <si>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</si>
  <si>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</si>
  <si>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</si>
  <si>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</si>
  <si>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</si>
  <si>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</si>
  <si>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</si>
  <si>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</si>
  <si>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</si>
  <si>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</si>
  <si>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</si>
  <si>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</si>
  <si>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</si>
  <si>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</si>
  <si>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</si>
  <si>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</si>
  <si>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</si>
  <si>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</si>
  <si>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</si>
  <si>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</si>
  <si>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</si>
  <si>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</si>
  <si>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</si>
  <si>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</si>
  <si>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</si>
  <si>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</si>
  <si>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</si>
  <si>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</si>
  <si>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</si>
  <si>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</si>
  <si>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</si>
  <si>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</si>
  <si>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</si>
  <si>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</si>
  <si>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</si>
  <si>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</si>
  <si>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</si>
  <si>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</si>
  <si>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</si>
  <si>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</si>
  <si>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</si>
  <si>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</si>
  <si>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</si>
  <si>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</si>
  <si>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</si>
  <si>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</si>
  <si>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</si>
  <si>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</si>
  <si>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</si>
  <si>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</si>
  <si>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</si>
  <si>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</si>
  <si>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</si>
  <si>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</si>
  <si>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</si>
  <si>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</si>
  <si>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</si>
  <si>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</si>
  <si>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</si>
  <si>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</si>
  <si>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</si>
  <si>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</si>
  <si>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</si>
  <si>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</si>
  <si>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</si>
  <si>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</si>
  <si>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</si>
  <si>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</si>
  <si>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</si>
  <si>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</si>
  <si>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</si>
  <si>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</si>
  <si>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</si>
  <si>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</si>
  <si>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</si>
  <si>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</si>
  <si>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</si>
  <si>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</si>
  <si>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</si>
  <si>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</si>
  <si>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</si>
  <si>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</si>
  <si>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</si>
  <si>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</si>
  <si>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</si>
  <si>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</si>
  <si>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</si>
  <si>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</si>
  <si>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</si>
  <si>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</si>
  <si>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</si>
  <si>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</si>
  <si>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</si>
  <si>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</si>
  <si>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</si>
  <si>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</si>
  <si>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</si>
  <si>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</si>
  <si>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</si>
  <si>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</si>
  <si>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</si>
  <si>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</si>
  <si>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</si>
  <si>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</si>
  <si>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</si>
  <si>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</si>
  <si>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</si>
  <si>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</si>
  <si>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</si>
  <si>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</si>
  <si>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</si>
  <si>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</si>
  <si>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</si>
  <si>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</si>
  <si>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</si>
  <si>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</si>
  <si>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</si>
  <si>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</si>
  <si>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</si>
  <si>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</si>
  <si>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</si>
  <si>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</si>
  <si>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</si>
  <si>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</si>
  <si>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</si>
  <si>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</si>
  <si>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</si>
  <si>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</si>
  <si>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</si>
  <si>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</si>
  <si>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</si>
  <si>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</si>
  <si>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</si>
  <si>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</si>
  <si>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</si>
  <si>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</si>
  <si>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</si>
  <si>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</si>
  <si>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</si>
  <si>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</si>
  <si>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</si>
  <si>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</si>
  <si>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</si>
  <si>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</si>
  <si>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</si>
  <si>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</si>
  <si>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</si>
  <si>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</si>
  <si>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</si>
  <si>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</si>
  <si>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</si>
  <si>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</si>
  <si>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</si>
  <si>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</si>
  <si>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</si>
  <si>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</si>
  <si>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</si>
  <si>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</si>
  <si>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</si>
  <si>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</si>
  <si>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</si>
  <si>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</si>
  <si>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</si>
  <si>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</si>
  <si>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</si>
  <si>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</si>
  <si>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</si>
  <si>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</si>
  <si>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</si>
  <si>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</si>
  <si>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</si>
  <si>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</si>
  <si>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</si>
  <si>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</si>
  <si>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</si>
  <si>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</si>
  <si>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</si>
  <si>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</si>
  <si>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</si>
  <si>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</si>
  <si>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</si>
  <si>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</si>
  <si>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</si>
  <si>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</si>
  <si>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</si>
  <si>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</si>
  <si>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</si>
  <si>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</si>
  <si>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</si>
  <si>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</si>
  <si>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</si>
  <si>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</si>
  <si>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</si>
  <si>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</si>
  <si>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</si>
  <si>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</si>
  <si>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</si>
  <si>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</si>
  <si>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</si>
  <si>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</si>
  <si>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</si>
  <si>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</si>
  <si>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</si>
  <si>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</si>
  <si>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</si>
  <si>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</si>
  <si>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</si>
  <si>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</si>
  <si>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</si>
  <si>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</si>
  <si>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</si>
  <si>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</si>
  <si>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</si>
  <si>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</si>
  <si>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</si>
  <si>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</si>
  <si>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</si>
  <si>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</si>
  <si>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</si>
  <si>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</si>
  <si>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</si>
  <si>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</si>
  <si>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</si>
  <si>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</si>
  <si>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</si>
  <si>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</si>
  <si>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</si>
  <si>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</si>
  <si>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</si>
  <si>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</si>
  <si>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</si>
  <si>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</si>
  <si>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</si>
  <si>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</si>
  <si>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</si>
  <si>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</si>
  <si>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</si>
  <si>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</si>
  <si>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</si>
  <si>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</si>
  <si>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</si>
  <si>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</si>
  <si>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</si>
  <si>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</si>
  <si>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</si>
  <si>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</si>
  <si>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</si>
  <si>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</si>
  <si>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</si>
  <si>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</si>
  <si>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</si>
  <si>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</si>
  <si>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</si>
  <si>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</si>
  <si>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</si>
  <si>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</si>
  <si>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</si>
  <si>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</si>
  <si>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</si>
  <si>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</si>
  <si>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</si>
  <si>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</si>
  <si>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</si>
  <si>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</si>
  <si>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</si>
  <si>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</si>
  <si>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</si>
  <si>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</si>
  <si>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</si>
  <si>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</si>
  <si>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</si>
  <si>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</si>
  <si>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</si>
  <si>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</si>
  <si>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</si>
  <si>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</si>
  <si>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</si>
  <si>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</si>
  <si>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</si>
  <si>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</si>
  <si>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</si>
  <si>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</si>
  <si>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</si>
  <si>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</si>
  <si>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</si>
  <si>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</si>
  <si>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</si>
  <si>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</si>
  <si>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</si>
  <si>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</si>
  <si>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</si>
  <si>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</si>
  <si>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</si>
  <si>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</si>
  <si>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</si>
  <si>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</si>
  <si>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</si>
  <si>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</si>
  <si>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</si>
  <si>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</si>
  <si>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</si>
  <si>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</si>
  <si>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</si>
  <si>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</si>
  <si>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</si>
  <si>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</si>
  <si>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</si>
  <si>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</si>
  <si>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</si>
  <si>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</si>
  <si>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</si>
  <si>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</si>
  <si>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</si>
  <si>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</si>
  <si>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</si>
  <si>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</si>
  <si>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</si>
  <si>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</si>
  <si>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</si>
  <si>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</si>
  <si>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</si>
  <si>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</si>
  <si>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</si>
  <si>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</si>
  <si>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</si>
  <si>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</si>
  <si>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</si>
  <si>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</si>
  <si>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</si>
  <si>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</si>
  <si>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</si>
  <si>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</si>
  <si>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</si>
  <si>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</si>
  <si>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</si>
  <si>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</si>
  <si>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</si>
  <si>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</si>
  <si>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</si>
  <si>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</si>
  <si>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</si>
  <si>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</si>
  <si>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</si>
  <si>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</si>
  <si>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</si>
  <si>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</si>
  <si>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</si>
  <si>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</si>
  <si>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</si>
  <si>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</si>
  <si>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</si>
  <si>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</si>
  <si>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</si>
  <si>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</si>
  <si>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</si>
  <si>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</si>
  <si>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</si>
  <si>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</si>
  <si>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</si>
  <si>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</si>
  <si>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</si>
  <si>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</si>
  <si>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</si>
  <si>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</si>
  <si>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</si>
  <si>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</si>
  <si>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</si>
  <si>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</si>
  <si>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</si>
  <si>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</si>
  <si>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</si>
  <si>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</si>
  <si>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</si>
  <si>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</si>
  <si>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</si>
  <si>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</si>
  <si>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</si>
  <si>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</si>
  <si>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</si>
  <si>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</si>
  <si>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</si>
  <si>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</si>
  <si>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</si>
  <si>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</si>
  <si>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</si>
  <si>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</si>
  <si>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</si>
  <si>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</si>
  <si>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</si>
  <si>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</si>
  <si>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</si>
  <si>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</si>
  <si>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</si>
  <si>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</si>
  <si>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</si>
  <si>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</si>
  <si>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</si>
  <si>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</si>
  <si>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</si>
  <si>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</si>
  <si>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</si>
  <si>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</si>
  <si>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</si>
  <si>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</si>
  <si>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</si>
  <si>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</si>
  <si>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</si>
  <si>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</si>
  <si>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</si>
  <si>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</si>
  <si>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</si>
  <si>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</si>
  <si>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</si>
  <si>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</si>
  <si>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</si>
  <si>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</si>
  <si>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</si>
  <si>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</si>
  <si>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</si>
  <si>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</si>
  <si>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</si>
  <si>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</si>
  <si>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</si>
  <si>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</si>
  <si>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</si>
  <si>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</si>
  <si>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</si>
  <si>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</si>
  <si>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</si>
  <si>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</si>
  <si>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</si>
  <si>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</si>
  <si>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</si>
  <si>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</si>
  <si>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</si>
  <si>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</si>
  <si>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</si>
  <si>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</si>
  <si>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</si>
  <si>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</si>
  <si>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</si>
  <si>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</si>
  <si>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</si>
  <si>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</si>
  <si>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</si>
  <si>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</si>
  <si>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</si>
  <si>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</si>
  <si>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</si>
  <si>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</si>
  <si>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</si>
  <si>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</si>
  <si>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</si>
  <si>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</si>
  <si>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</si>
  <si>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</si>
  <si>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</si>
  <si>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</si>
  <si>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</si>
  <si>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</si>
  <si>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</si>
  <si>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</si>
  <si>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</si>
  <si>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</si>
  <si>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</si>
  <si>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</si>
  <si>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</si>
  <si>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</si>
  <si>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</si>
  <si>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</si>
  <si>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</si>
  <si>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</si>
  <si>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</si>
  <si>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</si>
  <si>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</si>
  <si>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</si>
  <si>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</si>
  <si>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</si>
  <si>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</si>
  <si>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</si>
  <si>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</si>
  <si>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</si>
  <si>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</si>
  <si>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</si>
  <si>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</si>
  <si>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</si>
  <si>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</si>
  <si>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</si>
  <si>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</si>
  <si>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</si>
  <si>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</si>
  <si>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</si>
  <si>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</si>
  <si>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</si>
  <si>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</si>
  <si>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</si>
  <si>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</si>
  <si>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</si>
  <si>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</si>
  <si>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</si>
  <si>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</si>
  <si>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</si>
  <si>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</si>
  <si>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</si>
  <si>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</si>
  <si>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</si>
  <si>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</si>
  <si>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</si>
  <si>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</si>
  <si>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</si>
  <si>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</si>
  <si>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</si>
  <si>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</si>
  <si>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</si>
  <si>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</si>
  <si>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</si>
  <si>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</si>
  <si>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</si>
  <si>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</si>
  <si>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</si>
  <si>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</si>
  <si>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</si>
  <si>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</si>
  <si>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</si>
  <si>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</si>
  <si>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</si>
  <si>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</si>
  <si>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</si>
  <si>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</si>
  <si>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</si>
  <si>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</si>
  <si>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</si>
  <si>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</si>
  <si>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</si>
  <si>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</si>
  <si>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</si>
  <si>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</si>
  <si>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</si>
  <si>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</si>
  <si>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</si>
  <si>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</si>
  <si>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</si>
  <si>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</si>
  <si>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</si>
  <si>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</si>
  <si>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</si>
  <si>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</si>
  <si>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</si>
  <si>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</si>
  <si>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</si>
  <si>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</si>
  <si>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</si>
  <si>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</si>
  <si>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</si>
  <si>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</si>
  <si>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</si>
  <si>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</si>
  <si>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</si>
  <si>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</si>
  <si>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</si>
  <si>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</si>
  <si>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</si>
  <si>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</si>
  <si>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</si>
  <si>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</si>
  <si>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</si>
  <si>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</si>
  <si>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</si>
  <si>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</si>
  <si>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</si>
  <si>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</si>
  <si>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</si>
  <si>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</si>
  <si>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</si>
  <si>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</si>
  <si>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</si>
  <si>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</si>
  <si>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</si>
  <si>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</si>
  <si>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</si>
  <si>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</si>
  <si>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</si>
  <si>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</si>
  <si>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</si>
  <si>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</si>
  <si>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</si>
  <si>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</si>
  <si>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</si>
  <si>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</si>
  <si>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</si>
  <si>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</si>
  <si>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</si>
  <si>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</si>
  <si>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</si>
  <si>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</si>
  <si>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</si>
  <si>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</si>
  <si>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</si>
  <si>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</si>
  <si>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</si>
  <si>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</si>
  <si>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</si>
  <si>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</si>
  <si>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</si>
  <si>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</si>
  <si>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</si>
  <si>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</si>
  <si>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</si>
  <si>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</si>
  <si>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</si>
  <si>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</si>
  <si>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</si>
  <si>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</si>
  <si>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</si>
  <si>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</si>
  <si>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</si>
  <si>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</si>
  <si>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</si>
  <si>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</si>
  <si>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</si>
  <si>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</si>
  <si>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</si>
  <si>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</si>
  <si>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</si>
  <si>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</si>
  <si>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</si>
  <si>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</si>
  <si>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</si>
  <si>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</si>
  <si>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</si>
  <si>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</si>
  <si>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</si>
  <si>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</si>
  <si>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</si>
  <si>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</si>
  <si>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</si>
  <si>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</si>
  <si>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</si>
  <si>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</si>
  <si>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</si>
  <si>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</si>
  <si>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</si>
  <si>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</si>
  <si>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</si>
  <si>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</si>
  <si>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</si>
  <si>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</si>
  <si>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</si>
  <si>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</si>
  <si>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</si>
  <si>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</si>
  <si>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</si>
  <si>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</si>
  <si>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</si>
  <si>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</si>
  <si>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</si>
  <si>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</si>
  <si>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</si>
  <si>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</si>
  <si>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</si>
  <si>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</si>
  <si>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</si>
  <si>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</si>
  <si>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</si>
  <si>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</si>
  <si>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</si>
  <si>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</si>
  <si>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</si>
  <si>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</si>
  <si>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</si>
  <si>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</si>
  <si>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</si>
  <si>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</si>
  <si>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</si>
  <si>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</si>
  <si>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</si>
  <si>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</si>
  <si>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</si>
  <si>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</si>
  <si>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</si>
  <si>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</si>
  <si>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</si>
  <si>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</si>
  <si>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</si>
  <si>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</si>
  <si>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</si>
  <si>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</si>
  <si>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</si>
  <si>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</si>
  <si>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</si>
  <si>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</si>
  <si>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</si>
  <si>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</si>
  <si>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</si>
  <si>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</si>
  <si>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</si>
  <si>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</si>
  <si>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</si>
  <si>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</si>
  <si>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</si>
  <si>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</si>
  <si>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</si>
  <si>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</si>
  <si>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</si>
  <si>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</si>
  <si>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</si>
  <si>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</si>
  <si>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</si>
  <si>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</si>
  <si>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</si>
  <si>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</si>
  <si>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</si>
  <si>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</si>
  <si>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</si>
  <si>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</si>
  <si>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</si>
  <si>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</si>
  <si>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</si>
  <si>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</si>
  <si>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</si>
  <si>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</si>
  <si>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</si>
  <si>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</si>
  <si>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</si>
  <si>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</si>
  <si>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</si>
  <si>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</si>
  <si>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</si>
  <si>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</si>
  <si>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</si>
  <si>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</si>
  <si>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</si>
  <si>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</si>
  <si>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</si>
  <si>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</si>
  <si>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</si>
  <si>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</si>
  <si>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</si>
  <si>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</si>
  <si>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</si>
  <si>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</si>
  <si>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</si>
  <si>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</si>
  <si>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</si>
  <si>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</si>
  <si>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</si>
  <si>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</si>
  <si>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</si>
  <si>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</si>
  <si>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</si>
  <si>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</si>
  <si>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</si>
  <si>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</si>
  <si>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</si>
  <si>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</si>
  <si>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</si>
  <si>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</si>
  <si>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</si>
  <si>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</si>
  <si>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</si>
  <si>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</si>
  <si>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</si>
  <si>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</si>
  <si>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</si>
  <si>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</si>
  <si>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</si>
  <si>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</si>
  <si>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</si>
  <si>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</si>
  <si>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</si>
  <si>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</si>
  <si>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</si>
  <si>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</si>
  <si>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</si>
  <si>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</si>
  <si>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</si>
  <si>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</si>
  <si>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</si>
  <si>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</si>
  <si>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</si>
  <si>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</si>
  <si>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</si>
  <si>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</si>
  <si>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</si>
  <si>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</si>
  <si>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</si>
  <si>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</si>
  <si>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</si>
  <si>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</si>
  <si>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</si>
  <si>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</si>
  <si>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</si>
  <si>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</si>
  <si>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</si>
  <si>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</si>
  <si>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</si>
  <si>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</si>
  <si>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</si>
  <si>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</si>
  <si>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</si>
  <si>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</si>
  <si>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</si>
  <si>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</si>
  <si>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</si>
  <si>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</si>
  <si>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</si>
  <si>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</si>
  <si>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</si>
  <si>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</si>
  <si>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</si>
  <si>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</si>
  <si>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</si>
  <si>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</si>
  <si>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</si>
  <si>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</si>
  <si>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</si>
  <si>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</si>
  <si>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</si>
  <si>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</si>
  <si>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</si>
  <si>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</si>
  <si>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</si>
  <si>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</si>
  <si>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</si>
  <si>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</si>
  <si>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</si>
  <si>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</si>
  <si>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</si>
  <si>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</si>
  <si>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</si>
  <si>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</si>
  <si>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</si>
  <si>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</si>
  <si>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</si>
  <si>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</si>
  <si>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</si>
  <si>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</si>
  <si>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</si>
  <si>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</si>
  <si>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</si>
  <si>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</si>
  <si>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</si>
  <si>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</si>
  <si>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</si>
  <si>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</si>
  <si>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</si>
  <si>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</si>
  <si>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</si>
  <si>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</si>
  <si>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</si>
  <si>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</si>
  <si>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</si>
  <si>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</si>
  <si>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</si>
  <si>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</si>
  <si>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</si>
  <si>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</si>
  <si>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</si>
  <si>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</si>
  <si>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</si>
  <si>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</si>
  <si>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</si>
  <si>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</si>
  <si>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</si>
  <si>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</si>
  <si>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</si>
  <si>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</si>
  <si>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</si>
  <si>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</si>
  <si>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</si>
  <si>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</si>
  <si>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</si>
  <si>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</si>
  <si>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</si>
  <si>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</si>
  <si>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</si>
  <si>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</si>
  <si>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</si>
  <si>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</si>
  <si>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</si>
  <si>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</si>
  <si>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</si>
  <si>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</si>
  <si>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</si>
  <si>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</si>
  <si>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</si>
  <si>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</si>
  <si>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</si>
  <si>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</si>
  <si>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</si>
  <si>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</si>
  <si>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</si>
  <si>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</si>
  <si>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</si>
  <si>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</si>
  <si>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</si>
  <si>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</si>
  <si>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</si>
  <si>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</si>
  <si>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</si>
  <si>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</si>
  <si>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</si>
  <si>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</si>
  <si>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</si>
  <si>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</si>
  <si>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</si>
  <si>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</si>
  <si>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</si>
  <si>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</si>
  <si>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</si>
  <si>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</si>
  <si>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</si>
  <si>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</si>
  <si>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</si>
  <si>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</si>
  <si>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</si>
  <si>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</si>
  <si>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</si>
  <si>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</si>
  <si>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</si>
  <si>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</si>
  <si>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</si>
  <si>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</si>
  <si>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</si>
  <si>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</si>
  <si>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</si>
  <si>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</si>
  <si>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</si>
  <si>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</si>
  <si>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</si>
  <si>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</si>
  <si>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</si>
  <si>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</si>
  <si>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</si>
  <si>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</si>
  <si>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</si>
  <si>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</si>
  <si>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</si>
  <si>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</si>
  <si>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</si>
  <si>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</si>
  <si>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</si>
  <si>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</si>
  <si>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</si>
  <si>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</si>
  <si>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</si>
  <si>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</si>
  <si>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</si>
  <si>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</si>
  <si>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</si>
  <si>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</si>
  <si>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</si>
  <si>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</si>
  <si>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</si>
  <si>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</si>
  <si>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</si>
  <si>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</si>
  <si>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</si>
  <si>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</si>
  <si>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</si>
  <si>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</si>
  <si>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</si>
  <si>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</si>
  <si>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</si>
  <si>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</si>
  <si>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</si>
  <si>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</si>
  <si>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</si>
  <si>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</si>
  <si>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</si>
  <si>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</si>
  <si>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</si>
  <si>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</si>
  <si>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</si>
  <si>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</si>
  <si>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</si>
  <si>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</si>
  <si>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</si>
  <si>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</si>
  <si>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</si>
  <si>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</si>
  <si>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</si>
  <si>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</si>
  <si>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</si>
  <si>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</si>
  <si>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</si>
  <si>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</si>
  <si>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</si>
  <si>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</si>
  <si>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</si>
  <si>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</si>
  <si>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</si>
  <si>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</si>
  <si>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</si>
  <si>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</si>
  <si>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</si>
  <si>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</si>
  <si>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</si>
  <si>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</si>
  <si>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</si>
  <si>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</si>
  <si>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</si>
  <si>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</si>
  <si>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</si>
  <si>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</si>
  <si>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</si>
  <si>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</si>
  <si>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</si>
  <si>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</si>
  <si>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</si>
  <si>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</si>
  <si>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</si>
  <si>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</si>
  <si>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</si>
  <si>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</si>
  <si>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</si>
  <si>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</si>
  <si>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</si>
  <si>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</si>
  <si>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</si>
  <si>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</si>
  <si>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</si>
  <si>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</si>
  <si>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</si>
  <si>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</si>
  <si>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</si>
  <si>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</si>
  <si>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</si>
  <si>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</si>
  <si>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</si>
  <si>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</si>
  <si>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</si>
  <si>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</si>
  <si>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</si>
  <si>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</si>
  <si>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</si>
  <si>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</si>
  <si>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</si>
  <si>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</si>
  <si>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</si>
  <si>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</si>
  <si>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</si>
  <si>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</si>
  <si>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</si>
  <si>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</si>
  <si>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</si>
  <si>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</si>
  <si>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</si>
  <si>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</si>
  <si>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</si>
  <si>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</si>
  <si>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</si>
  <si>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</si>
  <si>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</si>
  <si>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</si>
  <si>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</si>
  <si>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</si>
  <si>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</si>
  <si>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</si>
  <si>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</si>
  <si>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</si>
  <si>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</si>
  <si>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</si>
  <si>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</si>
  <si>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</si>
  <si>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</si>
  <si>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</si>
  <si>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</si>
  <si>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</si>
  <si>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</si>
  <si>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</si>
  <si>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</si>
  <si>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</si>
  <si>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</si>
  <si>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</si>
  <si>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</si>
  <si>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</si>
  <si>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</si>
  <si>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</si>
  <si>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</si>
  <si>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</si>
  <si>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</si>
  <si>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</si>
  <si>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</si>
  <si>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</si>
  <si>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</si>
  <si>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</si>
  <si>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</si>
  <si>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</si>
  <si>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</si>
  <si>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</si>
  <si>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</si>
  <si>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</si>
  <si>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</si>
  <si>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</si>
  <si>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</si>
  <si>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</si>
  <si>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</si>
  <si>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</si>
  <si>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</si>
  <si>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</si>
  <si>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</si>
  <si>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</si>
  <si>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</si>
  <si>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</si>
  <si>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</si>
  <si>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</si>
  <si>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</si>
  <si>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</si>
  <si>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</si>
  <si>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</si>
  <si>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</si>
  <si>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</si>
  <si>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</si>
  <si>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</si>
  <si>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</si>
  <si>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</si>
  <si>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</si>
  <si>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</si>
  <si>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</si>
  <si>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</si>
  <si>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</si>
  <si>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</si>
  <si>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</si>
  <si>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</si>
  <si>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</si>
  <si>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</si>
  <si>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</si>
  <si>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</si>
  <si>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</si>
  <si>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</si>
  <si>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</si>
  <si>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</si>
  <si>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</si>
  <si>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</si>
  <si>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</si>
  <si>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</si>
  <si>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</si>
  <si>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</si>
  <si>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</si>
  <si>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</si>
  <si>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</si>
  <si>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</si>
  <si>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</si>
  <si>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</si>
  <si>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</si>
  <si>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</si>
  <si>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</si>
  <si>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</si>
  <si>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</si>
  <si>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</si>
  <si>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</si>
  <si>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</si>
  <si>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</si>
  <si>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</si>
  <si>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</si>
  <si>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</si>
  <si>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</si>
  <si>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</si>
  <si>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</si>
  <si>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</si>
  <si>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</si>
  <si>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</si>
  <si>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</si>
  <si>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</si>
  <si>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</si>
  <si>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</si>
  <si>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</si>
  <si>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</si>
  <si>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</si>
  <si>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</si>
  <si>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</si>
  <si>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</si>
  <si>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</si>
  <si>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</si>
  <si>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</si>
  <si>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</si>
  <si>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</si>
  <si>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</si>
  <si>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</si>
  <si>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</si>
  <si>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</si>
  <si>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</si>
  <si>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</si>
  <si>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</si>
  <si>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</si>
  <si>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</si>
  <si>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</si>
  <si>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</si>
  <si>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</si>
  <si>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</si>
  <si>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</si>
  <si>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</si>
  <si>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</si>
  <si>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</si>
  <si>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</si>
  <si>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</si>
  <si>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</si>
  <si>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</si>
  <si>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</si>
  <si>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</si>
  <si>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</si>
  <si>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</si>
  <si>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</si>
  <si>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</si>
  <si>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</si>
  <si>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</si>
  <si>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</si>
  <si>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</si>
  <si>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</si>
  <si>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</si>
  <si>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</si>
  <si>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</si>
  <si>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</si>
  <si>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</si>
  <si>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</si>
  <si>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</si>
  <si>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</si>
  <si>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</si>
  <si>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</si>
  <si>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</si>
  <si>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</si>
  <si>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</si>
  <si>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</si>
  <si>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</si>
  <si>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</si>
  <si>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</si>
  <si>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</si>
  <si>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</si>
  <si>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</si>
  <si>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</si>
  <si>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</si>
  <si>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</si>
  <si>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</si>
  <si>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</si>
  <si>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</si>
  <si>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</si>
  <si>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</si>
  <si>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</si>
  <si>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</si>
  <si>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</si>
  <si>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</si>
  <si>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</si>
  <si>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</si>
  <si>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</si>
  <si>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</si>
  <si>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</si>
  <si>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</si>
  <si>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</si>
  <si>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</si>
  <si>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</si>
  <si>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</si>
  <si>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</si>
  <si>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</si>
  <si>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</si>
  <si>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</si>
  <si>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</si>
  <si>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</si>
  <si>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</si>
  <si>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</si>
  <si>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</si>
  <si>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</si>
  <si>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</si>
  <si>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</si>
  <si>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</si>
  <si>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</si>
  <si>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</si>
  <si>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</si>
  <si>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</si>
  <si>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</si>
  <si>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</si>
  <si>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</si>
  <si>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</si>
  <si>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</si>
  <si>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</si>
  <si>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</si>
  <si>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</si>
  <si>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</si>
  <si>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</si>
  <si>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</si>
  <si>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</si>
  <si>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</si>
  <si>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</si>
  <si>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</si>
  <si>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</si>
  <si>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</si>
  <si>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</si>
  <si>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</si>
  <si>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</si>
  <si>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</si>
  <si>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</si>
  <si>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</si>
  <si>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</si>
  <si>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</si>
  <si>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</si>
  <si>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</si>
  <si>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</si>
  <si>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</si>
  <si>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</si>
  <si>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</si>
  <si>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</si>
  <si>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</si>
  <si>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</si>
  <si>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</si>
  <si>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</si>
  <si>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</si>
  <si>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</si>
  <si>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</si>
  <si>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</si>
  <si>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</si>
  <si>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</si>
  <si>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</si>
  <si>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</si>
  <si>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</si>
  <si>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</si>
  <si>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</si>
  <si>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</si>
  <si>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</si>
  <si>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</si>
  <si>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</si>
  <si>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</si>
  <si>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</si>
  <si>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</si>
  <si>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</si>
  <si>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</si>
  <si>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</si>
  <si>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</si>
  <si>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</si>
  <si>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</si>
  <si>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</si>
  <si>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</si>
  <si>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</si>
  <si>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</si>
  <si>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</si>
  <si>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</si>
  <si>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</si>
  <si>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</si>
  <si>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</si>
  <si>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</si>
  <si>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</si>
  <si>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</si>
  <si>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</si>
  <si>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</si>
  <si>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</si>
  <si>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</si>
  <si>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</si>
  <si>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</si>
  <si>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</si>
  <si>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</si>
  <si>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</si>
  <si>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</si>
  <si>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</si>
  <si>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</si>
  <si>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</si>
  <si>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</si>
  <si>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</si>
  <si>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</si>
  <si>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</si>
  <si>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</si>
  <si>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</si>
  <si>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</si>
  <si>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</si>
  <si>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</si>
  <si>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</si>
  <si>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</si>
  <si>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</si>
  <si>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</si>
  <si>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</si>
  <si>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</si>
  <si>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</si>
  <si>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</si>
  <si>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</si>
  <si>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</si>
  <si>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</si>
  <si>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</si>
  <si>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</si>
  <si>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</si>
  <si>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</si>
  <si>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</si>
  <si>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</si>
  <si>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</si>
  <si>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</si>
  <si>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</si>
  <si>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</si>
  <si>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</si>
  <si>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</si>
  <si>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</si>
  <si>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</si>
  <si>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</si>
  <si>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</si>
  <si>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</si>
  <si>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</si>
  <si>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</si>
  <si>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</si>
  <si>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</si>
  <si>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</si>
  <si>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</si>
  <si>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</si>
  <si>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</si>
  <si>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</si>
  <si>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</si>
  <si>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</si>
  <si>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</si>
  <si>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</si>
  <si>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</si>
  <si>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</si>
  <si>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</si>
  <si>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</si>
  <si>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</si>
  <si>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</si>
  <si>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</si>
  <si>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</si>
  <si>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</si>
  <si>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</si>
  <si>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</si>
  <si>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</si>
  <si>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</si>
  <si>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</si>
  <si>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</si>
  <si>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</si>
  <si>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</si>
  <si>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</si>
  <si>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</si>
  <si>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</si>
  <si>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</si>
  <si>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</si>
  <si>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</si>
  <si>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</si>
  <si>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</si>
  <si>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</si>
  <si>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</si>
  <si>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</si>
  <si>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</si>
  <si>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</si>
  <si>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</si>
  <si>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</si>
  <si>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</si>
  <si>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</si>
  <si>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</si>
  <si>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</si>
  <si>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</si>
  <si>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</si>
  <si>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</si>
  <si>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</si>
  <si>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</si>
  <si>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</si>
  <si>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</si>
  <si>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</si>
  <si>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</si>
  <si>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</si>
  <si>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</si>
  <si>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</si>
  <si>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</si>
  <si>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</si>
  <si>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</si>
  <si>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</si>
  <si>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</si>
  <si>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</si>
  <si>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</si>
  <si>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</si>
  <si>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</si>
  <si>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</si>
  <si>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</si>
  <si>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</si>
  <si>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</si>
  <si>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</si>
  <si>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</si>
  <si>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</si>
  <si>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</si>
  <si>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</si>
  <si>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</si>
  <si>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</si>
  <si>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</si>
  <si>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</si>
  <si>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</si>
  <si>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</si>
  <si>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</si>
  <si>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</si>
  <si>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</si>
  <si>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</si>
  <si>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</si>
  <si>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</si>
  <si>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</si>
  <si>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</si>
  <si>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</si>
  <si>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</si>
  <si>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</si>
  <si>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</si>
  <si>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</si>
  <si>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</si>
  <si>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</si>
  <si>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</si>
  <si>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</si>
  <si>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</si>
  <si>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</si>
  <si>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</si>
  <si>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</si>
  <si>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</si>
  <si>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</si>
  <si>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</si>
  <si>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</si>
  <si>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</si>
  <si>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</si>
  <si>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</si>
  <si>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</si>
  <si>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</si>
  <si>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</si>
  <si>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</si>
  <si>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</si>
  <si>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</si>
  <si>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</si>
  <si>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</si>
  <si>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</si>
  <si>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</si>
  <si>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</si>
  <si>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</si>
  <si>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</si>
  <si>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</si>
  <si>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</si>
  <si>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</si>
  <si>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</si>
  <si>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</si>
  <si>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</si>
  <si>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</si>
  <si>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</si>
  <si>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</si>
  <si>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</si>
  <si>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</si>
  <si>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</si>
  <si>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</si>
  <si>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</si>
  <si>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</si>
  <si>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</si>
  <si>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</si>
  <si>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</si>
  <si>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</si>
  <si>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</si>
  <si>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</si>
  <si>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</si>
  <si>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</si>
  <si>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</si>
  <si>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</si>
  <si>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</si>
  <si>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</si>
  <si>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</si>
  <si>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</si>
  <si>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</si>
  <si>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</si>
  <si>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</si>
  <si>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</si>
  <si>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</si>
  <si>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</si>
  <si>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</si>
  <si>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</si>
  <si>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</si>
  <si>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</si>
  <si>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</si>
  <si>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</si>
  <si>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</si>
  <si>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</si>
  <si>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</si>
  <si>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</si>
  <si>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</si>
  <si>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</si>
  <si>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</si>
  <si>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</si>
  <si>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</si>
  <si>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</si>
  <si>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</si>
  <si>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</si>
  <si>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</si>
  <si>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</si>
  <si>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</si>
  <si>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</si>
  <si>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</si>
  <si>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</si>
  <si>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</si>
  <si>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</si>
  <si>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</si>
  <si>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</si>
  <si>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</si>
  <si>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</si>
  <si>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</si>
  <si>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</si>
  <si>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</si>
  <si>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</si>
  <si>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</si>
  <si>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</si>
  <si>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</si>
  <si>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</si>
  <si>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</si>
  <si>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</si>
  <si>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</si>
  <si>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</si>
  <si>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</si>
  <si>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</si>
  <si>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</si>
  <si>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</si>
  <si>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</si>
  <si>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</si>
  <si>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</si>
  <si>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</si>
  <si>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</si>
  <si>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</si>
  <si>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</si>
  <si>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</si>
  <si>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</si>
  <si>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</si>
  <si>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</si>
  <si>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</si>
  <si>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</si>
  <si>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</si>
  <si>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</si>
  <si>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</si>
  <si>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</si>
  <si>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</si>
  <si>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</si>
  <si>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</si>
  <si>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</si>
  <si>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</si>
  <si>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</si>
  <si>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</si>
  <si>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</si>
  <si>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</si>
  <si>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</si>
  <si>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</si>
  <si>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</si>
  <si>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</si>
  <si>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</si>
  <si>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</si>
  <si>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</si>
  <si>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</si>
  <si>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</si>
  <si>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</si>
  <si>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</si>
  <si>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</si>
  <si>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</si>
  <si>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</si>
  <si>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</si>
  <si>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</si>
  <si>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</si>
  <si>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</si>
  <si>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</si>
  <si>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</si>
  <si>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</si>
  <si>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</si>
  <si>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</si>
  <si>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</si>
  <si>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</si>
  <si>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</si>
  <si>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</si>
  <si>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</si>
  <si>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</si>
  <si>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</si>
  <si>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</si>
  <si>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</si>
  <si>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</si>
  <si>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</si>
  <si>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</si>
  <si>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</si>
  <si>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</si>
  <si>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</si>
  <si>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</si>
  <si>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</si>
  <si>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</si>
  <si>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</si>
  <si>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</si>
  <si>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</si>
  <si>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</si>
  <si>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</si>
  <si>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</si>
  <si>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</si>
  <si>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</si>
  <si>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</si>
  <si>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</si>
  <si>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</si>
  <si>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</si>
  <si>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</si>
  <si>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</si>
  <si>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</si>
  <si>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</si>
  <si>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</si>
  <si>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</si>
  <si>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</si>
  <si>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</si>
  <si>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</si>
  <si>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</si>
  <si>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</si>
  <si>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</si>
  <si>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</si>
  <si>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</si>
  <si>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</si>
  <si>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</si>
  <si>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</si>
  <si>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</si>
  <si>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</si>
  <si>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</si>
  <si>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</si>
  <si>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</si>
  <si>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</si>
  <si>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</si>
  <si>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</si>
  <si>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</si>
  <si>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</si>
  <si>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</si>
  <si>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</si>
  <si>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</si>
  <si>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</si>
  <si>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</si>
  <si>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</si>
  <si>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</si>
  <si>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</si>
  <si>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</si>
  <si>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</si>
  <si>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</si>
  <si>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</si>
  <si>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</si>
  <si>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</si>
  <si>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</si>
  <si>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</si>
  <si>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</si>
  <si>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</si>
  <si>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</si>
  <si>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</si>
  <si>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</si>
  <si>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</si>
  <si>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</si>
  <si>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</si>
  <si>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</si>
  <si>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</si>
  <si>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</si>
  <si>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</si>
  <si>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</si>
  <si>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</si>
  <si>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</si>
  <si>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</si>
  <si>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</si>
  <si>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</si>
  <si>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</si>
  <si>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</si>
  <si>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</si>
  <si>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</si>
  <si>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</si>
  <si>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</si>
  <si>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</si>
  <si>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</si>
  <si>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</si>
  <si>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</si>
  <si>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</si>
  <si>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</si>
  <si>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</si>
  <si>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</si>
  <si>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</si>
  <si>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</si>
  <si>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</si>
  <si>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</si>
  <si>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</si>
  <si>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IMELDA NAYITH HUMANEZ PERTUZ</t>
  </si>
  <si>
    <t>CARRERA 5B 22B 46</t>
  </si>
  <si>
    <t>7275410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</si>
  <si>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</si>
  <si>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053</t>
  </si>
  <si>
    <t>145</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</si>
  <si>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INTERCULTURAL Y LAS DIRECTRICES ESTABLECIDAS POR ICBF EN ARMONIA CON LA POLITICA DE ESTADO PARA DESARROLLO INTEGRAL DE LA PRIMERA INFANCIA DE CERO A SIEMPRE</t>
  </si>
  <si>
    <t>146</t>
  </si>
  <si>
    <t>149</t>
  </si>
  <si>
    <t>DESARROLLAR ACCIONES QUE PERMITAN FORTALECER LA IDENTIFICACION CAPTACION Y GESTIONAR LA ATENCION OPORTUNA DE LAS NIÑAS Y NIÑOS CON DESNUTRICION AGUDA Y RIESGO DE DESNUTRICION ASI COMO DE MUJERES GESTANTES CON BAJO PESO PARA LA EDAD GESTACIONAL EN ZONAS RURALES Y RURALES DISPERSAS</t>
  </si>
  <si>
    <t>251</t>
  </si>
  <si>
    <t>277</t>
  </si>
  <si>
    <t>324</t>
  </si>
  <si>
    <t>555</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</si>
  <si>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</si>
  <si>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</si>
  <si>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287</t>
  </si>
  <si>
    <t>427</t>
  </si>
  <si>
    <t>429</t>
  </si>
  <si>
    <t>GARANTIZAR EL SERVICIO DE EDUCACION INICIAL CUIDADO Y NUTRICION A MUJERES GESTANTES MADRES EN PERIODO DE LACTANCIA NIÑOS Y NIÑAS EN PRIMERA INFANCIA EN EL MARCO DE LA ATENCION INTEGRAL DIFERENCIAL CON PERTINENCIA Y CALIDAD A TREVES DE LA FORMAS DE OPERACION DE LA MODALIDAD PROPIA QUE PERMITAN PROMOVER LAS GARANTIA DERECHOS LA PARTICIPACION  Y EL DESARROLLO INTEGRAL DE LA PRIMERA INFANCIA RESPONDIENDO A LAS CARACTERISTICAS PROPIAS DE SUS TERRITORIOS</t>
  </si>
  <si>
    <t>138</t>
  </si>
  <si>
    <t>CARRERA 5B  22B  46</t>
  </si>
  <si>
    <t>luicadekom@hotmail.com</t>
  </si>
  <si>
    <t>LA ADMINISTRADORA TEMPORAL DE LA PRESTACION DEL SERVICIO EDUCATIVO EN EL DEPARTAMENTO DE LA GUAJIRA, DISTRITO DE RIOHACHA Y LOS MUNICIPIOS DE MAICAO Y URIBIA</t>
  </si>
  <si>
    <t>007</t>
  </si>
  <si>
    <t>CONTRATAR UN OPERADOR LOGISTICO QUE PRESTE SUS SERVICIOS PARA ERALIZACION DEL FORO TERRITORIAL "LA EDUCACION RURAL: NUESTRO DESAFIO POR LA EXCELENCIA" EN EL MUNICIPIO DE URIBIA</t>
  </si>
  <si>
    <t>009</t>
  </si>
  <si>
    <t>CONTRATAR UN OPERADOR LOGISTICO QUE PRESTE SUS SERVICIOS PARA ERALIZACION DEL FORO TERRITORIAL "LA EDUCACION RURAL: NUESTRO DESAFIO POR LA EXCELENCIA" EN EL MUNICIPIO DE MACIAO</t>
  </si>
  <si>
    <t>SERVICIO NACIONAL DE APREDIZAJE SENA</t>
  </si>
  <si>
    <t>0452</t>
  </si>
  <si>
    <t>SUMINISTROS DE ALMUERZOS PARA APOYO ALIMENTACION DE LOS APRENDICES DEL CENTRO INDUSTRIAL Y DE ENERGIA ALTERNATIVAS</t>
  </si>
  <si>
    <t>0496</t>
  </si>
  <si>
    <t>ALCALDIA  MUNICIPIO DE MANAURE LA GUAJIRA</t>
  </si>
  <si>
    <t>033</t>
  </si>
  <si>
    <t>CAMAPAÑA DE SENSIBILIZACION POR LA IGUALDAD Y NO DISCRIMINACION HACIA  LA MUJER EN EL MUNICIPIO DE MANAURE</t>
  </si>
  <si>
    <t>AERONAUTICA CIVIL</t>
  </si>
  <si>
    <t>1500586-0C-2015</t>
  </si>
  <si>
    <t>CONTRATAR LAS ACTIVIDADES DE BIENESTAR SOCIAL CONSISTENTE EN VACIONES RECREATIVAS, EVENTOS DEPORTIVOS, DOTACION Y ACTIVIDADES PREPENSIONADO AEROPUERTO DE RIOHACHA</t>
  </si>
  <si>
    <t>SECRETARIA DE SALUD DEPARTAMENTAL</t>
  </si>
  <si>
    <t>044</t>
  </si>
  <si>
    <t>IMPLEMENTACION DEL PLAN DE CAPACITACION Y DESARROLLO DE ACTIVIDADES PARA PROMOCION Y PREVENCION DEL CHIKUNGUYA</t>
  </si>
  <si>
    <t>ALCALDIA DISTRITAL DE RIOHACHA</t>
  </si>
  <si>
    <t>126</t>
  </si>
  <si>
    <t>SUMINISTRO DE APOYO LOGISTICO PARA LOS JURADOS DE VOTACION EN LAS ZONAS URBANA Y RURAL QUE PRESENTE APOYO A LOS PROCESOS ELECTORALES PARA AUTORIDADES LOCALES EN EL DISTRITO RIOHACHA</t>
  </si>
  <si>
    <t>PARQUES NACIONALES DE COLOMBIA</t>
  </si>
  <si>
    <t>650-2014</t>
  </si>
  <si>
    <t>SUMINISTRO DE APOYO LOGISTICO PARA LA REALIZACION EVENTOS Y TALLERES EN EL SANTUARIO DE FAUNA Y FLORA LOS FLAMENCOS</t>
  </si>
  <si>
    <t>CONTRALORIA GENERAL DE LA NACION</t>
  </si>
  <si>
    <t>079</t>
  </si>
  <si>
    <t>PRESTAR EL SERVICIO DE APOYO LOGISTICO Y OPERATIVO PARA REALIZAR ACTIVIDADES DE RECREACION CULTURA, DEPORTE, CIERRE DE VIGENCIA DIRIGIDA A LOS FUNCIONARIOS DE LA GERENCIA DEPARTAMENTAL COLEGIADA DE LA GUAJIRA</t>
  </si>
  <si>
    <t>SANIPUBLIC</t>
  </si>
  <si>
    <t>017</t>
  </si>
  <si>
    <t>FORTALECIMIENTO A 100 FAMILIAS WAYUU DE LA COMUNIDAD ISHAPA DEL MUNICIPIO DE MAICAO EN PAUTAS Y CUIDADO DE FAMILIAS</t>
  </si>
  <si>
    <t>FISCALIA  GENEREAL DE LA NACION</t>
  </si>
  <si>
    <t>00008</t>
  </si>
  <si>
    <t>APOYO LOGISTICO DE LA ACTIVIDAD CULTURAL DE EVENTO HOMENAJE ANIVERSARIO DE LA FISCALIA, DIA DEL INVESTIGADOR</t>
  </si>
  <si>
    <t>00006</t>
  </si>
  <si>
    <t>APOYO LOGISTICO DE LA ACTIVIDAD CULTURAL  DEL EVENTO HOMENAJE DIA DE LAS MADRES</t>
  </si>
  <si>
    <t>ALCALDIA DEL MUNICIPIO DE ALBANIA</t>
  </si>
  <si>
    <t>092</t>
  </si>
  <si>
    <t>ACTIVIDADES CONJUNTA DE COOPERACION PARA LA ADMINISTRACION Y EJECUCION DEL PROYECTO DE SEGURIDAD ALIMENTARIA PARA POBLACION VULNERABLE, MEDIANTE LA APUESTA EN MARCHA DE HUERTAS PRODUCTIVAS, CULTIVOS DE POLLO Y GALLINA PONEDORA  EN EL MUNICIPIO ALBANIA</t>
  </si>
  <si>
    <t xml:space="preserve">ALCALDIA MUNICIPIO DE ALBANIA </t>
  </si>
  <si>
    <t>124</t>
  </si>
  <si>
    <t>DESARROLLO DE ACTIVIDADES PECUARIAS ENCAMINADA AL MEJORAMIENTO DE LA PRODUCCION A TRAVES DEL CONTROL DE ENFERMEDADES PRODUCIDAS POR VIRUS, BACTERIAS, HOGOS, PARASITOS INTERNOS Y EXTERNOS EN BOVINO, OVINO, CAPRINO, PORCINO, AVES, CANINOS Y EQUIDOS EN EL MUNICIPIO DE ALBANIA</t>
  </si>
  <si>
    <t>04</t>
  </si>
  <si>
    <t>IMPLEMENTACION DEL PROGRAMA FAMILIAS FUERTES EN EL DEPARTAMENTO DE LA GUAJIRA PARA LOS MUNICIPIO DE RIOHACHA MANAURE Y VILLANUEVA</t>
  </si>
  <si>
    <t xml:space="preserve">SANIPUBLIC </t>
  </si>
  <si>
    <t>011</t>
  </si>
  <si>
    <t>UNIVERSIDAD DE LA GUAJIRA</t>
  </si>
  <si>
    <t>103</t>
  </si>
  <si>
    <t>SUMINISTRO DE ALMUERZO Y REFRIGERIO PARA REALIZACION DE 25 TALLERES</t>
  </si>
  <si>
    <t xml:space="preserve">ICBF </t>
  </si>
  <si>
    <t>207</t>
  </si>
  <si>
    <t>BRINDAR COMPLEMENTACION ALIMENTARIA Y DESARROLLAR ACCIONES FORMATIVAS Y DE PROMOCION DE ESTILO DE VIDA SALUDABLES QUE CONTRIBUYAN A MANTENER Y MEJORAR EL ESTADO NUTRICIONAL INCREMENTAR LA ASISTENCIA ESCOLAR REGULAR Y LA MATRICULA, DE LOS NIÑOS, NIÑAS Y JOVENES MATRICULADO EN 600 CUPOS</t>
  </si>
  <si>
    <t>185</t>
  </si>
  <si>
    <t>265</t>
  </si>
  <si>
    <t>2021-44-44001472020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</si>
</sst>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2752</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825001517</v>
      </c>
      <c r="C20" s="5"/>
      <c r="D20" s="73"/>
      <c r="E20" s="5"/>
      <c r="F20" s="5"/>
      <c r="G20" s="5"/>
      <c r="H20" s="242"/>
      <c r="I20" s="148" t="s">
        <v>1154</v>
      </c>
      <c r="J20" s="149" t="s">
        <v>698</v>
      </c>
      <c r="K20" s="150">
        <v>10456856136</v>
      </c>
      <c r="L20" s="151">
        <v>44211</v>
      </c>
      <c r="M20" s="151">
        <v>44561</v>
      </c>
      <c r="N20" s="134">
        <f>+(M20-L20)/30</f>
        <v>11.666666666666666</v>
      </c>
      <c r="O20" s="137"/>
      <c r="U20" s="133"/>
      <c r="V20" s="105">
        <f ca="1">NOW()</f>
        <v>44188.827847916669</v>
      </c>
      <c r="W20" s="105">
        <f ca="1">NOW()</f>
        <v>44188.827847916669</v>
      </c>
    </row>
    <row r="21" spans="1:23" ht="30" customHeight="1" outlineLevel="1" x14ac:dyDescent="0.25">
      <c r="A21" s="9"/>
      <c r="B21" s="71"/>
      <c r="C21" s="5"/>
      <c r="D21" s="5"/>
      <c r="E21" s="5"/>
      <c r="F21" s="5"/>
      <c r="G21" s="5"/>
      <c r="H21" s="70"/>
      <c r="I21" s="148" t="s">
        <v>1154</v>
      </c>
      <c r="J21" s="149" t="s">
        <v>698</v>
      </c>
      <c r="K21" s="150">
        <v>7384990023</v>
      </c>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t="s">
        <v>1154</v>
      </c>
      <c r="J22" s="149" t="s">
        <v>698</v>
      </c>
      <c r="K22" s="150">
        <v>7859104407</v>
      </c>
      <c r="L22" s="151">
        <v>44211</v>
      </c>
      <c r="M22" s="151">
        <v>44561</v>
      </c>
      <c r="N22" s="135">
        <f t="shared" ref="N22:N33" si="1">+(M22-L22)/30</f>
        <v>11.666666666666666</v>
      </c>
      <c r="O22" s="138"/>
    </row>
    <row r="23" spans="1:23" ht="30" customHeight="1" outlineLevel="1" x14ac:dyDescent="0.25">
      <c r="A23" s="9"/>
      <c r="B23" s="101"/>
      <c r="C23" s="21"/>
      <c r="D23" s="21"/>
      <c r="E23" s="21"/>
      <c r="F23" s="5"/>
      <c r="G23" s="5"/>
      <c r="H23" s="70"/>
      <c r="I23" s="148" t="s">
        <v>1154</v>
      </c>
      <c r="J23" s="149" t="s">
        <v>698</v>
      </c>
      <c r="K23" s="150">
        <v>4918936734</v>
      </c>
      <c r="L23" s="151">
        <v>44211</v>
      </c>
      <c r="M23" s="151">
        <v>44561</v>
      </c>
      <c r="N23" s="135">
        <f t="shared" si="1"/>
        <v>11.666666666666666</v>
      </c>
      <c r="O23" s="138"/>
      <c r="Q23" s="104"/>
      <c r="R23" s="55"/>
      <c r="S23" s="105"/>
      <c r="T23" s="105"/>
    </row>
    <row r="24" spans="1:23" ht="30" customHeight="1" outlineLevel="1" x14ac:dyDescent="0.25">
      <c r="A24" s="9"/>
      <c r="B24" s="101"/>
      <c r="C24" s="21"/>
      <c r="D24" s="21"/>
      <c r="E24" s="21"/>
      <c r="F24" s="5"/>
      <c r="G24" s="5"/>
      <c r="H24" s="70"/>
      <c r="I24" s="148" t="s">
        <v>1154</v>
      </c>
      <c r="J24" s="149" t="s">
        <v>706</v>
      </c>
      <c r="K24" s="150">
        <v>4974551280</v>
      </c>
      <c r="L24" s="151">
        <v>44211</v>
      </c>
      <c r="M24" s="151">
        <v>44561</v>
      </c>
      <c r="N24" s="135">
        <f t="shared" si="1"/>
        <v>11.666666666666666</v>
      </c>
      <c r="O24" s="138"/>
    </row>
    <row r="25" spans="1:23" ht="30" customHeight="1" outlineLevel="1" x14ac:dyDescent="0.25">
      <c r="A25" s="9"/>
      <c r="B25" s="101"/>
      <c r="C25" s="21"/>
      <c r="D25" s="21"/>
      <c r="E25" s="21"/>
      <c r="F25" s="5"/>
      <c r="G25" s="5"/>
      <c r="H25" s="70"/>
      <c r="I25" s="148" t="s">
        <v>1154</v>
      </c>
      <c r="J25" s="149" t="s">
        <v>706</v>
      </c>
      <c r="K25" s="150">
        <v>4552084080</v>
      </c>
      <c r="L25" s="151">
        <v>44211</v>
      </c>
      <c r="M25" s="151">
        <v>44561</v>
      </c>
      <c r="N25" s="135">
        <f t="shared" si="1"/>
        <v>11.666666666666666</v>
      </c>
      <c r="O25" s="138"/>
    </row>
    <row r="26" spans="1:23" ht="30" customHeight="1" outlineLevel="1" x14ac:dyDescent="0.25">
      <c r="A26" s="9"/>
      <c r="B26" s="101"/>
      <c r="C26" s="21"/>
      <c r="D26" s="21"/>
      <c r="E26" s="21"/>
      <c r="F26" s="5"/>
      <c r="G26" s="5"/>
      <c r="H26" s="70"/>
      <c r="I26" s="148" t="s">
        <v>1154</v>
      </c>
      <c r="J26" s="149" t="s">
        <v>706</v>
      </c>
      <c r="K26" s="150">
        <v>4076808480</v>
      </c>
      <c r="L26" s="151">
        <v>44211</v>
      </c>
      <c r="M26" s="151">
        <v>44561</v>
      </c>
      <c r="N26" s="135">
        <f t="shared" si="1"/>
        <v>11.666666666666666</v>
      </c>
      <c r="O26" s="138"/>
    </row>
    <row r="27" spans="1:23" ht="30" customHeight="1" outlineLevel="1" x14ac:dyDescent="0.25">
      <c r="A27" s="9"/>
      <c r="B27" s="101"/>
      <c r="C27" s="21"/>
      <c r="D27" s="21"/>
      <c r="E27" s="21"/>
      <c r="F27" s="5"/>
      <c r="G27" s="5"/>
      <c r="H27" s="70"/>
      <c r="I27" s="148" t="s">
        <v>1154</v>
      </c>
      <c r="J27" s="149" t="s">
        <v>706</v>
      </c>
      <c r="K27" s="150">
        <v>4805564400</v>
      </c>
      <c r="L27" s="151">
        <v>44211</v>
      </c>
      <c r="M27" s="151">
        <v>44561</v>
      </c>
      <c r="N27" s="135">
        <f t="shared" si="1"/>
        <v>11.666666666666666</v>
      </c>
      <c r="O27" s="138"/>
    </row>
    <row r="28" spans="1:23" ht="30" customHeight="1" outlineLevel="1" x14ac:dyDescent="0.25">
      <c r="A28" s="9"/>
      <c r="B28" s="101"/>
      <c r="C28" s="21"/>
      <c r="D28" s="21"/>
      <c r="E28" s="21"/>
      <c r="F28" s="5"/>
      <c r="G28" s="5"/>
      <c r="H28" s="70"/>
      <c r="I28" s="148" t="s">
        <v>1154</v>
      </c>
      <c r="J28" s="149" t="s">
        <v>706</v>
      </c>
      <c r="K28" s="150">
        <v>4914701760</v>
      </c>
      <c r="L28" s="151">
        <v>44211</v>
      </c>
      <c r="M28" s="151">
        <v>44561</v>
      </c>
      <c r="N28" s="135">
        <f t="shared" si="1"/>
        <v>11.666666666666666</v>
      </c>
      <c r="O28" s="138"/>
    </row>
    <row r="29" spans="1:23" ht="30" customHeight="1" outlineLevel="1" x14ac:dyDescent="0.25">
      <c r="A29" s="9"/>
      <c r="B29" s="71"/>
      <c r="C29" s="5"/>
      <c r="D29" s="5"/>
      <c r="E29" s="5"/>
      <c r="F29" s="5"/>
      <c r="G29" s="5"/>
      <c r="H29" s="70"/>
      <c r="I29" s="148" t="s">
        <v>1154</v>
      </c>
      <c r="J29" s="149" t="s">
        <v>706</v>
      </c>
      <c r="K29" s="150">
        <v>2552406000</v>
      </c>
      <c r="L29" s="151">
        <v>44211</v>
      </c>
      <c r="M29" s="151">
        <v>44561</v>
      </c>
      <c r="N29" s="135">
        <f t="shared" si="1"/>
        <v>11.666666666666666</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EDUCACION Y DESARROLLO SOCIAL FEDESS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43846</v>
      </c>
      <c r="F48" s="144">
        <v>43967</v>
      </c>
      <c r="G48" s="159">
        <f>IF(AND(E48&lt;&gt;"",F48&lt;&gt;""),((F48-E48)/30),"")</f>
        <v>4.0333333333333332</v>
      </c>
      <c r="H48" s="121" t="s">
        <v>2685</v>
      </c>
      <c r="I48" s="113" t="s">
        <v>1154</v>
      </c>
      <c r="J48" s="113" t="s">
        <v>698</v>
      </c>
      <c r="K48" s="116">
        <v>412167969</v>
      </c>
      <c r="L48" s="115" t="s">
        <v>1148</v>
      </c>
      <c r="M48" s="117">
        <v>1</v>
      </c>
      <c r="N48" s="115" t="s">
        <v>27</v>
      </c>
      <c r="O48" s="115" t="s">
        <v>26</v>
      </c>
      <c r="P48" s="78"/>
    </row>
    <row r="49" spans="1:16" s="6" customFormat="1" ht="24.75" customHeight="1" x14ac:dyDescent="0.25">
      <c r="A49" s="142">
        <v>2</v>
      </c>
      <c r="B49" s="111" t="s">
        <v>2665</v>
      </c>
      <c r="C49" s="112" t="s">
        <v>31</v>
      </c>
      <c r="D49" s="110" t="s">
        <v>2686</v>
      </c>
      <c r="E49" s="144">
        <v>43734</v>
      </c>
      <c r="F49" s="144">
        <v>43830</v>
      </c>
      <c r="G49" s="159">
        <f t="shared" ref="G49:G50" si="2">IF(AND(E49&lt;&gt;"",F49&lt;&gt;""),((F49-E49)/30),"")</f>
        <v>3.2</v>
      </c>
      <c r="H49" s="121" t="s">
        <v>2685</v>
      </c>
      <c r="I49" s="113" t="s">
        <v>1154</v>
      </c>
      <c r="J49" s="113" t="s">
        <v>698</v>
      </c>
      <c r="K49" s="116">
        <v>335500116</v>
      </c>
      <c r="L49" s="115" t="s">
        <v>1148</v>
      </c>
      <c r="M49" s="117">
        <v>1</v>
      </c>
      <c r="N49" s="115" t="s">
        <v>27</v>
      </c>
      <c r="O49" s="115" t="s">
        <v>26</v>
      </c>
      <c r="P49" s="78"/>
    </row>
    <row r="50" spans="1:16" s="6" customFormat="1" ht="24.75" customHeight="1" x14ac:dyDescent="0.25">
      <c r="A50" s="142">
        <v>3</v>
      </c>
      <c r="B50" s="111" t="s">
        <v>2665</v>
      </c>
      <c r="C50" s="112" t="s">
        <v>31</v>
      </c>
      <c r="D50" s="110" t="s">
        <v>2687</v>
      </c>
      <c r="E50" s="144">
        <v>43754</v>
      </c>
      <c r="F50" s="144">
        <v>43822</v>
      </c>
      <c r="G50" s="159">
        <f t="shared" si="2"/>
        <v>2.2666666666666666</v>
      </c>
      <c r="H50" s="121" t="s">
        <v>2682</v>
      </c>
      <c r="I50" s="113" t="s">
        <v>1154</v>
      </c>
      <c r="J50" s="113" t="s">
        <v>698</v>
      </c>
      <c r="K50" s="116">
        <v>1049666006</v>
      </c>
      <c r="L50" s="115" t="s">
        <v>26</v>
      </c>
      <c r="M50" s="117">
        <v>0.5</v>
      </c>
      <c r="N50" s="115" t="s">
        <v>27</v>
      </c>
      <c r="O50" s="115" t="s">
        <v>26</v>
      </c>
      <c r="P50" s="78"/>
    </row>
    <row r="51" spans="1:16" s="6" customFormat="1" ht="24.75" customHeight="1" outlineLevel="1" x14ac:dyDescent="0.25">
      <c r="A51" s="142">
        <v>4</v>
      </c>
      <c r="B51" s="111" t="s">
        <v>2665</v>
      </c>
      <c r="C51" s="112" t="s">
        <v>31</v>
      </c>
      <c r="D51" s="110" t="s">
        <v>2688</v>
      </c>
      <c r="E51" s="144">
        <v>43071</v>
      </c>
      <c r="F51" s="144">
        <v>43312</v>
      </c>
      <c r="G51" s="159">
        <f t="shared" ref="G51:G107" si="3">IF(AND(E51&lt;&gt;"",F51&lt;&gt;""),((F51-E51)/30),"")</f>
        <v>8.0333333333333332</v>
      </c>
      <c r="H51" s="114" t="s">
        <v>2691</v>
      </c>
      <c r="I51" s="113" t="s">
        <v>1154</v>
      </c>
      <c r="J51" s="113" t="s">
        <v>706</v>
      </c>
      <c r="K51" s="116">
        <v>2425930595</v>
      </c>
      <c r="L51" s="115" t="s">
        <v>1148</v>
      </c>
      <c r="M51" s="117">
        <v>1</v>
      </c>
      <c r="N51" s="115" t="s">
        <v>27</v>
      </c>
      <c r="O51" s="115" t="s">
        <v>26</v>
      </c>
      <c r="P51" s="78"/>
    </row>
    <row r="52" spans="1:16" s="7" customFormat="1" ht="24.75" customHeight="1" outlineLevel="1" x14ac:dyDescent="0.25">
      <c r="A52" s="143">
        <v>5</v>
      </c>
      <c r="B52" s="111" t="s">
        <v>2665</v>
      </c>
      <c r="C52" s="112" t="s">
        <v>31</v>
      </c>
      <c r="D52" s="110" t="s">
        <v>2689</v>
      </c>
      <c r="E52" s="144">
        <v>42718</v>
      </c>
      <c r="F52" s="144">
        <v>43084</v>
      </c>
      <c r="G52" s="159">
        <f t="shared" si="3"/>
        <v>12.2</v>
      </c>
      <c r="H52" s="121" t="s">
        <v>2690</v>
      </c>
      <c r="I52" s="113" t="s">
        <v>1154</v>
      </c>
      <c r="J52" s="113" t="s">
        <v>706</v>
      </c>
      <c r="K52" s="116">
        <v>2632305357</v>
      </c>
      <c r="L52" s="115" t="s">
        <v>1148</v>
      </c>
      <c r="M52" s="117">
        <v>1</v>
      </c>
      <c r="N52" s="115" t="s">
        <v>27</v>
      </c>
      <c r="O52" s="115" t="s">
        <v>26</v>
      </c>
      <c r="P52" s="79"/>
    </row>
    <row r="53" spans="1:16" s="7" customFormat="1" ht="24.75" customHeight="1" outlineLevel="1" x14ac:dyDescent="0.25">
      <c r="A53" s="143">
        <v>6</v>
      </c>
      <c r="B53" s="111" t="s">
        <v>2665</v>
      </c>
      <c r="C53" s="112" t="s">
        <v>31</v>
      </c>
      <c r="D53" s="110" t="s">
        <v>2692</v>
      </c>
      <c r="E53" s="144">
        <v>42522</v>
      </c>
      <c r="F53" s="144">
        <v>42674</v>
      </c>
      <c r="G53" s="159">
        <f t="shared" si="3"/>
        <v>5.0666666666666664</v>
      </c>
      <c r="H53" s="121" t="s">
        <v>2691</v>
      </c>
      <c r="I53" s="113" t="s">
        <v>1154</v>
      </c>
      <c r="J53" s="113" t="s">
        <v>698</v>
      </c>
      <c r="K53" s="116">
        <v>398091720</v>
      </c>
      <c r="L53" s="115" t="s">
        <v>1148</v>
      </c>
      <c r="M53" s="117">
        <v>1</v>
      </c>
      <c r="N53" s="115" t="s">
        <v>27</v>
      </c>
      <c r="O53" s="115" t="s">
        <v>26</v>
      </c>
      <c r="P53" s="79"/>
    </row>
    <row r="54" spans="1:16" s="7" customFormat="1" ht="24.75" customHeight="1" outlineLevel="1" x14ac:dyDescent="0.25">
      <c r="A54" s="143">
        <v>7</v>
      </c>
      <c r="B54" s="111" t="s">
        <v>2665</v>
      </c>
      <c r="C54" s="112" t="s">
        <v>31</v>
      </c>
      <c r="D54" s="110" t="s">
        <v>2693</v>
      </c>
      <c r="E54" s="144">
        <v>42572</v>
      </c>
      <c r="F54" s="144">
        <v>42719</v>
      </c>
      <c r="G54" s="159">
        <f t="shared" si="3"/>
        <v>4.9000000000000004</v>
      </c>
      <c r="H54" s="114" t="s">
        <v>2695</v>
      </c>
      <c r="I54" s="113" t="s">
        <v>1154</v>
      </c>
      <c r="J54" s="113" t="s">
        <v>707</v>
      </c>
      <c r="K54" s="118">
        <v>545939700</v>
      </c>
      <c r="L54" s="115" t="s">
        <v>1148</v>
      </c>
      <c r="M54" s="117">
        <v>1</v>
      </c>
      <c r="N54" s="115" t="s">
        <v>27</v>
      </c>
      <c r="O54" s="115" t="s">
        <v>26</v>
      </c>
      <c r="P54" s="79"/>
    </row>
    <row r="55" spans="1:16" s="7" customFormat="1" ht="24.75" customHeight="1" outlineLevel="1" x14ac:dyDescent="0.25">
      <c r="A55" s="143">
        <v>8</v>
      </c>
      <c r="B55" s="111" t="s">
        <v>2665</v>
      </c>
      <c r="C55" s="112" t="s">
        <v>31</v>
      </c>
      <c r="D55" s="110" t="s">
        <v>2694</v>
      </c>
      <c r="E55" s="144">
        <v>42569</v>
      </c>
      <c r="F55" s="144">
        <v>42719</v>
      </c>
      <c r="G55" s="159">
        <f t="shared" si="3"/>
        <v>5</v>
      </c>
      <c r="H55" s="121" t="s">
        <v>2695</v>
      </c>
      <c r="I55" s="113" t="s">
        <v>1154</v>
      </c>
      <c r="J55" s="113" t="s">
        <v>709</v>
      </c>
      <c r="K55" s="118">
        <v>352105100</v>
      </c>
      <c r="L55" s="115" t="s">
        <v>1148</v>
      </c>
      <c r="M55" s="117">
        <v>1</v>
      </c>
      <c r="N55" s="115" t="s">
        <v>27</v>
      </c>
      <c r="O55" s="115" t="s">
        <v>26</v>
      </c>
      <c r="P55" s="79"/>
    </row>
    <row r="56" spans="1:16" s="7" customFormat="1" ht="24.75" customHeight="1" outlineLevel="1" x14ac:dyDescent="0.25">
      <c r="A56" s="143">
        <v>9</v>
      </c>
      <c r="B56" s="111" t="s">
        <v>2665</v>
      </c>
      <c r="C56" s="112" t="s">
        <v>31</v>
      </c>
      <c r="D56" s="110" t="s">
        <v>2696</v>
      </c>
      <c r="E56" s="144">
        <v>42412</v>
      </c>
      <c r="F56" s="144">
        <v>42521</v>
      </c>
      <c r="G56" s="159">
        <f t="shared" si="3"/>
        <v>3.6333333333333333</v>
      </c>
      <c r="H56" s="121" t="s">
        <v>2691</v>
      </c>
      <c r="I56" s="113" t="s">
        <v>1154</v>
      </c>
      <c r="J56" s="113" t="s">
        <v>698</v>
      </c>
      <c r="K56" s="118">
        <v>320620400</v>
      </c>
      <c r="L56" s="115" t="s">
        <v>26</v>
      </c>
      <c r="M56" s="117">
        <v>0.5</v>
      </c>
      <c r="N56" s="115" t="s">
        <v>27</v>
      </c>
      <c r="O56" s="115" t="s">
        <v>26</v>
      </c>
      <c r="P56" s="79"/>
    </row>
    <row r="57" spans="1:16" s="7" customFormat="1" ht="24.75" customHeight="1" outlineLevel="1" x14ac:dyDescent="0.25">
      <c r="A57" s="143">
        <v>10</v>
      </c>
      <c r="B57" s="64" t="s">
        <v>2699</v>
      </c>
      <c r="C57" s="65" t="s">
        <v>31</v>
      </c>
      <c r="D57" s="63" t="s">
        <v>2700</v>
      </c>
      <c r="E57" s="144">
        <v>43350</v>
      </c>
      <c r="F57" s="144">
        <v>43353</v>
      </c>
      <c r="G57" s="159">
        <f t="shared" si="3"/>
        <v>0.1</v>
      </c>
      <c r="H57" s="64" t="s">
        <v>2701</v>
      </c>
      <c r="I57" s="63" t="s">
        <v>1154</v>
      </c>
      <c r="J57" s="63" t="s">
        <v>709</v>
      </c>
      <c r="K57" s="66">
        <v>20234760</v>
      </c>
      <c r="L57" s="65" t="s">
        <v>1148</v>
      </c>
      <c r="M57" s="67">
        <v>1</v>
      </c>
      <c r="N57" s="65" t="s">
        <v>27</v>
      </c>
      <c r="O57" s="65" t="s">
        <v>1148</v>
      </c>
      <c r="P57" s="79"/>
    </row>
    <row r="58" spans="1:16" s="7" customFormat="1" ht="24.75" customHeight="1" outlineLevel="1" x14ac:dyDescent="0.25">
      <c r="A58" s="143">
        <v>11</v>
      </c>
      <c r="B58" s="121" t="s">
        <v>2699</v>
      </c>
      <c r="C58" s="65" t="s">
        <v>31</v>
      </c>
      <c r="D58" s="63" t="s">
        <v>2702</v>
      </c>
      <c r="E58" s="144">
        <v>43356</v>
      </c>
      <c r="F58" s="144">
        <v>43357</v>
      </c>
      <c r="G58" s="159">
        <f t="shared" si="3"/>
        <v>3.3333333333333333E-2</v>
      </c>
      <c r="H58" s="121" t="s">
        <v>2703</v>
      </c>
      <c r="I58" s="63" t="s">
        <v>1154</v>
      </c>
      <c r="J58" s="63" t="s">
        <v>706</v>
      </c>
      <c r="K58" s="66">
        <v>16721880</v>
      </c>
      <c r="L58" s="65" t="s">
        <v>1148</v>
      </c>
      <c r="M58" s="67">
        <v>1</v>
      </c>
      <c r="N58" s="65" t="s">
        <v>27</v>
      </c>
      <c r="O58" s="65" t="s">
        <v>1148</v>
      </c>
      <c r="P58" s="79"/>
    </row>
    <row r="59" spans="1:16" s="7" customFormat="1" ht="24.75" customHeight="1" outlineLevel="1" x14ac:dyDescent="0.25">
      <c r="A59" s="143">
        <v>12</v>
      </c>
      <c r="B59" s="64" t="s">
        <v>2704</v>
      </c>
      <c r="C59" s="65" t="s">
        <v>31</v>
      </c>
      <c r="D59" s="63" t="s">
        <v>2705</v>
      </c>
      <c r="E59" s="144">
        <v>43277</v>
      </c>
      <c r="F59" s="144">
        <v>43455</v>
      </c>
      <c r="G59" s="159">
        <f t="shared" si="3"/>
        <v>5.9333333333333336</v>
      </c>
      <c r="H59" s="64" t="s">
        <v>2706</v>
      </c>
      <c r="I59" s="63" t="s">
        <v>1154</v>
      </c>
      <c r="J59" s="63" t="s">
        <v>698</v>
      </c>
      <c r="K59" s="66">
        <v>78124200</v>
      </c>
      <c r="L59" s="65" t="s">
        <v>1148</v>
      </c>
      <c r="M59" s="67">
        <v>1</v>
      </c>
      <c r="N59" s="65" t="s">
        <v>27</v>
      </c>
      <c r="O59" s="65" t="s">
        <v>1148</v>
      </c>
      <c r="P59" s="79"/>
    </row>
    <row r="60" spans="1:16" s="7" customFormat="1" ht="24.75" customHeight="1" outlineLevel="1" x14ac:dyDescent="0.25">
      <c r="A60" s="143">
        <v>13</v>
      </c>
      <c r="B60" s="121" t="s">
        <v>2699</v>
      </c>
      <c r="C60" s="65" t="s">
        <v>31</v>
      </c>
      <c r="D60" s="63" t="s">
        <v>2740</v>
      </c>
      <c r="E60" s="144">
        <v>43585</v>
      </c>
      <c r="F60" s="144">
        <v>43819</v>
      </c>
      <c r="G60" s="159">
        <f t="shared" si="3"/>
        <v>7.8</v>
      </c>
      <c r="H60" s="64" t="s">
        <v>2741</v>
      </c>
      <c r="I60" s="63" t="s">
        <v>1154</v>
      </c>
      <c r="J60" s="63" t="s">
        <v>698</v>
      </c>
      <c r="K60" s="66">
        <v>240000000</v>
      </c>
      <c r="L60" s="65" t="s">
        <v>1148</v>
      </c>
      <c r="M60" s="67">
        <v>1</v>
      </c>
      <c r="N60" s="65" t="s">
        <v>27</v>
      </c>
      <c r="O60" s="65" t="s">
        <v>1148</v>
      </c>
      <c r="P60" s="79"/>
    </row>
    <row r="61" spans="1:16" s="7" customFormat="1" ht="24.75" customHeight="1" outlineLevel="1" x14ac:dyDescent="0.25">
      <c r="A61" s="143">
        <v>14</v>
      </c>
      <c r="B61" s="64" t="s">
        <v>2704</v>
      </c>
      <c r="C61" s="65" t="s">
        <v>31</v>
      </c>
      <c r="D61" s="63" t="s">
        <v>2705</v>
      </c>
      <c r="E61" s="144">
        <v>42844</v>
      </c>
      <c r="F61" s="144">
        <v>43084</v>
      </c>
      <c r="G61" s="159">
        <f t="shared" si="3"/>
        <v>8</v>
      </c>
      <c r="H61" s="121" t="s">
        <v>2706</v>
      </c>
      <c r="I61" s="63" t="s">
        <v>1154</v>
      </c>
      <c r="J61" s="63" t="s">
        <v>698</v>
      </c>
      <c r="K61" s="66">
        <v>62000000</v>
      </c>
      <c r="L61" s="65" t="s">
        <v>1148</v>
      </c>
      <c r="M61" s="67">
        <v>1</v>
      </c>
      <c r="N61" s="65" t="s">
        <v>27</v>
      </c>
      <c r="O61" s="65" t="s">
        <v>1148</v>
      </c>
      <c r="P61" s="79"/>
    </row>
    <row r="62" spans="1:16" s="7" customFormat="1" ht="24.75" customHeight="1" outlineLevel="1" x14ac:dyDescent="0.25">
      <c r="A62" s="143">
        <v>15</v>
      </c>
      <c r="B62" s="64" t="s">
        <v>2704</v>
      </c>
      <c r="C62" s="65" t="s">
        <v>31</v>
      </c>
      <c r="D62" s="63" t="s">
        <v>2707</v>
      </c>
      <c r="E62" s="144">
        <v>42573</v>
      </c>
      <c r="F62" s="144">
        <v>42725</v>
      </c>
      <c r="G62" s="159">
        <f t="shared" si="3"/>
        <v>5.0666666666666664</v>
      </c>
      <c r="H62" s="121" t="s">
        <v>2706</v>
      </c>
      <c r="I62" s="63" t="s">
        <v>1154</v>
      </c>
      <c r="J62" s="63" t="s">
        <v>698</v>
      </c>
      <c r="K62" s="66">
        <v>39000000</v>
      </c>
      <c r="L62" s="65" t="s">
        <v>1148</v>
      </c>
      <c r="M62" s="67">
        <v>1</v>
      </c>
      <c r="N62" s="65" t="s">
        <v>27</v>
      </c>
      <c r="O62" s="65" t="s">
        <v>1148</v>
      </c>
      <c r="P62" s="79"/>
    </row>
    <row r="63" spans="1:16" s="7" customFormat="1" ht="24.75" customHeight="1" outlineLevel="1" x14ac:dyDescent="0.25">
      <c r="A63" s="143">
        <v>16</v>
      </c>
      <c r="B63" s="64" t="s">
        <v>2708</v>
      </c>
      <c r="C63" s="65" t="s">
        <v>31</v>
      </c>
      <c r="D63" s="63" t="s">
        <v>2709</v>
      </c>
      <c r="E63" s="144">
        <v>42695</v>
      </c>
      <c r="F63" s="144">
        <v>42718</v>
      </c>
      <c r="G63" s="159">
        <f t="shared" si="3"/>
        <v>0.76666666666666672</v>
      </c>
      <c r="H63" s="64" t="s">
        <v>2710</v>
      </c>
      <c r="I63" s="63" t="s">
        <v>1154</v>
      </c>
      <c r="J63" s="63" t="s">
        <v>707</v>
      </c>
      <c r="K63" s="66">
        <v>20234760</v>
      </c>
      <c r="L63" s="65" t="s">
        <v>1148</v>
      </c>
      <c r="M63" s="67">
        <v>1</v>
      </c>
      <c r="N63" s="65" t="s">
        <v>27</v>
      </c>
      <c r="O63" s="65" t="s">
        <v>1148</v>
      </c>
      <c r="P63" s="79"/>
    </row>
    <row r="64" spans="1:16" s="7" customFormat="1" ht="24.75" customHeight="1" outlineLevel="1" x14ac:dyDescent="0.25">
      <c r="A64" s="143">
        <v>17</v>
      </c>
      <c r="B64" s="64" t="s">
        <v>2711</v>
      </c>
      <c r="C64" s="65" t="s">
        <v>31</v>
      </c>
      <c r="D64" s="63" t="s">
        <v>2712</v>
      </c>
      <c r="E64" s="144">
        <v>42163</v>
      </c>
      <c r="F64" s="144">
        <v>42178</v>
      </c>
      <c r="G64" s="159">
        <f t="shared" si="3"/>
        <v>0.5</v>
      </c>
      <c r="H64" s="64" t="s">
        <v>2713</v>
      </c>
      <c r="I64" s="63" t="s">
        <v>1154</v>
      </c>
      <c r="J64" s="63" t="s">
        <v>698</v>
      </c>
      <c r="K64" s="66">
        <v>5000000</v>
      </c>
      <c r="L64" s="65" t="s">
        <v>1148</v>
      </c>
      <c r="M64" s="67">
        <v>1</v>
      </c>
      <c r="N64" s="65" t="s">
        <v>27</v>
      </c>
      <c r="O64" s="65" t="s">
        <v>1148</v>
      </c>
      <c r="P64" s="79"/>
    </row>
    <row r="65" spans="1:16" s="7" customFormat="1" ht="24.75" customHeight="1" outlineLevel="1" x14ac:dyDescent="0.25">
      <c r="A65" s="143">
        <v>18</v>
      </c>
      <c r="B65" s="64" t="s">
        <v>2714</v>
      </c>
      <c r="C65" s="65" t="s">
        <v>31</v>
      </c>
      <c r="D65" s="63" t="s">
        <v>2715</v>
      </c>
      <c r="E65" s="144">
        <v>42327</v>
      </c>
      <c r="F65" s="144">
        <v>42352</v>
      </c>
      <c r="G65" s="159">
        <f t="shared" si="3"/>
        <v>0.83333333333333337</v>
      </c>
      <c r="H65" s="64" t="s">
        <v>2716</v>
      </c>
      <c r="I65" s="63" t="s">
        <v>1154</v>
      </c>
      <c r="J65" s="63" t="s">
        <v>698</v>
      </c>
      <c r="K65" s="66">
        <v>21280000</v>
      </c>
      <c r="L65" s="65" t="s">
        <v>1148</v>
      </c>
      <c r="M65" s="67">
        <v>1</v>
      </c>
      <c r="N65" s="65" t="s">
        <v>27</v>
      </c>
      <c r="O65" s="65" t="s">
        <v>1148</v>
      </c>
      <c r="P65" s="79"/>
    </row>
    <row r="66" spans="1:16" s="7" customFormat="1" ht="24.75" customHeight="1" outlineLevel="1" x14ac:dyDescent="0.25">
      <c r="A66" s="143">
        <v>19</v>
      </c>
      <c r="B66" s="64" t="s">
        <v>2717</v>
      </c>
      <c r="C66" s="65" t="s">
        <v>31</v>
      </c>
      <c r="D66" s="63" t="s">
        <v>2718</v>
      </c>
      <c r="E66" s="144">
        <v>42298</v>
      </c>
      <c r="F66" s="144">
        <v>42312</v>
      </c>
      <c r="G66" s="159">
        <f t="shared" si="3"/>
        <v>0.46666666666666667</v>
      </c>
      <c r="H66" s="64" t="s">
        <v>2719</v>
      </c>
      <c r="I66" s="63" t="s">
        <v>1154</v>
      </c>
      <c r="J66" s="63" t="s">
        <v>698</v>
      </c>
      <c r="K66" s="66">
        <v>23000000</v>
      </c>
      <c r="L66" s="65" t="s">
        <v>1148</v>
      </c>
      <c r="M66" s="67">
        <v>1</v>
      </c>
      <c r="N66" s="65" t="s">
        <v>27</v>
      </c>
      <c r="O66" s="65" t="s">
        <v>1148</v>
      </c>
      <c r="P66" s="79"/>
    </row>
    <row r="67" spans="1:16" s="7" customFormat="1" ht="24.75" customHeight="1" outlineLevel="1" x14ac:dyDescent="0.25">
      <c r="A67" s="143">
        <v>20</v>
      </c>
      <c r="B67" s="64" t="s">
        <v>2720</v>
      </c>
      <c r="C67" s="65" t="s">
        <v>31</v>
      </c>
      <c r="D67" s="63" t="s">
        <v>2721</v>
      </c>
      <c r="E67" s="144">
        <v>41811</v>
      </c>
      <c r="F67" s="144">
        <v>42004</v>
      </c>
      <c r="G67" s="159">
        <f t="shared" si="3"/>
        <v>6.4333333333333336</v>
      </c>
      <c r="H67" s="64" t="s">
        <v>2722</v>
      </c>
      <c r="I67" s="63" t="s">
        <v>1154</v>
      </c>
      <c r="J67" s="63" t="s">
        <v>698</v>
      </c>
      <c r="K67" s="66">
        <v>17000000</v>
      </c>
      <c r="L67" s="65" t="s">
        <v>1148</v>
      </c>
      <c r="M67" s="67">
        <v>1</v>
      </c>
      <c r="N67" s="65" t="s">
        <v>27</v>
      </c>
      <c r="O67" s="65" t="s">
        <v>1148</v>
      </c>
      <c r="P67" s="79"/>
    </row>
    <row r="68" spans="1:16" s="7" customFormat="1" ht="24.75" customHeight="1" outlineLevel="1" x14ac:dyDescent="0.25">
      <c r="A68" s="143">
        <v>21</v>
      </c>
      <c r="B68" s="64" t="s">
        <v>2723</v>
      </c>
      <c r="C68" s="65" t="s">
        <v>31</v>
      </c>
      <c r="D68" s="63" t="s">
        <v>2724</v>
      </c>
      <c r="E68" s="144">
        <v>42279</v>
      </c>
      <c r="F68" s="144">
        <v>42342</v>
      </c>
      <c r="G68" s="159">
        <f t="shared" si="3"/>
        <v>2.1</v>
      </c>
      <c r="H68" s="64" t="s">
        <v>2725</v>
      </c>
      <c r="I68" s="63" t="s">
        <v>1154</v>
      </c>
      <c r="J68" s="63" t="s">
        <v>698</v>
      </c>
      <c r="K68" s="66">
        <v>15030000</v>
      </c>
      <c r="L68" s="65" t="s">
        <v>1148</v>
      </c>
      <c r="M68" s="67">
        <v>1</v>
      </c>
      <c r="N68" s="65" t="s">
        <v>27</v>
      </c>
      <c r="O68" s="65" t="s">
        <v>1148</v>
      </c>
      <c r="P68" s="79"/>
    </row>
    <row r="69" spans="1:16" s="7" customFormat="1" ht="24.75" customHeight="1" outlineLevel="1" x14ac:dyDescent="0.25">
      <c r="A69" s="143">
        <v>22</v>
      </c>
      <c r="B69" s="64" t="s">
        <v>2726</v>
      </c>
      <c r="C69" s="65" t="s">
        <v>32</v>
      </c>
      <c r="D69" s="63" t="s">
        <v>2727</v>
      </c>
      <c r="E69" s="144">
        <v>41680</v>
      </c>
      <c r="F69" s="144">
        <v>42004</v>
      </c>
      <c r="G69" s="159">
        <f t="shared" si="3"/>
        <v>10.8</v>
      </c>
      <c r="H69" s="64" t="s">
        <v>2728</v>
      </c>
      <c r="I69" s="63" t="s">
        <v>1154</v>
      </c>
      <c r="J69" s="63" t="s">
        <v>706</v>
      </c>
      <c r="K69" s="66">
        <v>382000000</v>
      </c>
      <c r="L69" s="65" t="s">
        <v>1148</v>
      </c>
      <c r="M69" s="67">
        <v>1</v>
      </c>
      <c r="N69" s="65" t="s">
        <v>27</v>
      </c>
      <c r="O69" s="65" t="s">
        <v>1148</v>
      </c>
      <c r="P69" s="79"/>
    </row>
    <row r="70" spans="1:16" s="7" customFormat="1" ht="24.75" customHeight="1" outlineLevel="1" x14ac:dyDescent="0.25">
      <c r="A70" s="143">
        <v>23</v>
      </c>
      <c r="B70" s="64" t="s">
        <v>2729</v>
      </c>
      <c r="C70" s="65" t="s">
        <v>31</v>
      </c>
      <c r="D70" s="63" t="s">
        <v>2730</v>
      </c>
      <c r="E70" s="144">
        <v>41844</v>
      </c>
      <c r="F70" s="144">
        <v>41880</v>
      </c>
      <c r="G70" s="159">
        <f t="shared" si="3"/>
        <v>1.2</v>
      </c>
      <c r="H70" s="64" t="s">
        <v>2731</v>
      </c>
      <c r="I70" s="63" t="s">
        <v>1154</v>
      </c>
      <c r="J70" s="63" t="s">
        <v>698</v>
      </c>
      <c r="K70" s="66">
        <v>8850000</v>
      </c>
      <c r="L70" s="65" t="s">
        <v>1148</v>
      </c>
      <c r="M70" s="67">
        <v>1</v>
      </c>
      <c r="N70" s="65" t="s">
        <v>27</v>
      </c>
      <c r="O70" s="65" t="s">
        <v>1148</v>
      </c>
      <c r="P70" s="79"/>
    </row>
    <row r="71" spans="1:16" s="7" customFormat="1" ht="24.75" customHeight="1" outlineLevel="1" x14ac:dyDescent="0.25">
      <c r="A71" s="143">
        <v>24</v>
      </c>
      <c r="B71" s="64" t="s">
        <v>2729</v>
      </c>
      <c r="C71" s="65" t="s">
        <v>31</v>
      </c>
      <c r="D71" s="63" t="s">
        <v>2732</v>
      </c>
      <c r="E71" s="144">
        <v>41773</v>
      </c>
      <c r="F71" s="144">
        <v>41782</v>
      </c>
      <c r="G71" s="159">
        <f t="shared" si="3"/>
        <v>0.3</v>
      </c>
      <c r="H71" s="64" t="s">
        <v>2733</v>
      </c>
      <c r="I71" s="63" t="s">
        <v>1154</v>
      </c>
      <c r="J71" s="63" t="s">
        <v>698</v>
      </c>
      <c r="K71" s="66">
        <v>2925000</v>
      </c>
      <c r="L71" s="65" t="s">
        <v>1148</v>
      </c>
      <c r="M71" s="67">
        <v>1</v>
      </c>
      <c r="N71" s="65" t="s">
        <v>27</v>
      </c>
      <c r="O71" s="65" t="s">
        <v>1148</v>
      </c>
      <c r="P71" s="79"/>
    </row>
    <row r="72" spans="1:16" s="7" customFormat="1" ht="24.75" customHeight="1" outlineLevel="1" x14ac:dyDescent="0.25">
      <c r="A72" s="143">
        <v>25</v>
      </c>
      <c r="B72" s="64" t="s">
        <v>2726</v>
      </c>
      <c r="C72" s="65" t="s">
        <v>32</v>
      </c>
      <c r="D72" s="63" t="s">
        <v>2702</v>
      </c>
      <c r="E72" s="144">
        <v>41316</v>
      </c>
      <c r="F72" s="144">
        <v>41639</v>
      </c>
      <c r="G72" s="159">
        <f t="shared" si="3"/>
        <v>10.766666666666667</v>
      </c>
      <c r="H72" s="121" t="s">
        <v>2728</v>
      </c>
      <c r="I72" s="63" t="s">
        <v>1154</v>
      </c>
      <c r="J72" s="63" t="s">
        <v>706</v>
      </c>
      <c r="K72" s="66">
        <v>362000000</v>
      </c>
      <c r="L72" s="65" t="s">
        <v>1148</v>
      </c>
      <c r="M72" s="67">
        <v>1</v>
      </c>
      <c r="N72" s="65" t="s">
        <v>27</v>
      </c>
      <c r="O72" s="65" t="s">
        <v>1148</v>
      </c>
      <c r="P72" s="79"/>
    </row>
    <row r="73" spans="1:16" s="7" customFormat="1" ht="24.75" customHeight="1" outlineLevel="1" x14ac:dyDescent="0.25">
      <c r="A73" s="143">
        <v>26</v>
      </c>
      <c r="B73" s="64" t="s">
        <v>2734</v>
      </c>
      <c r="C73" s="65" t="s">
        <v>31</v>
      </c>
      <c r="D73" s="63" t="s">
        <v>2735</v>
      </c>
      <c r="E73" s="144">
        <v>41485</v>
      </c>
      <c r="F73" s="144">
        <v>41669</v>
      </c>
      <c r="G73" s="159">
        <f t="shared" si="3"/>
        <v>6.1333333333333337</v>
      </c>
      <c r="H73" s="64" t="s">
        <v>2736</v>
      </c>
      <c r="I73" s="63" t="s">
        <v>1154</v>
      </c>
      <c r="J73" s="63" t="s">
        <v>407</v>
      </c>
      <c r="K73" s="66">
        <v>254752560</v>
      </c>
      <c r="L73" s="65" t="s">
        <v>1148</v>
      </c>
      <c r="M73" s="67">
        <v>1</v>
      </c>
      <c r="N73" s="65" t="s">
        <v>27</v>
      </c>
      <c r="O73" s="65" t="s">
        <v>1148</v>
      </c>
      <c r="P73" s="79"/>
    </row>
    <row r="74" spans="1:16" s="7" customFormat="1" ht="24.75" customHeight="1" outlineLevel="1" x14ac:dyDescent="0.25">
      <c r="A74" s="143">
        <v>27</v>
      </c>
      <c r="B74" s="64" t="s">
        <v>2737</v>
      </c>
      <c r="C74" s="65" t="s">
        <v>31</v>
      </c>
      <c r="D74" s="63" t="s">
        <v>2738</v>
      </c>
      <c r="E74" s="144">
        <v>41512</v>
      </c>
      <c r="F74" s="144">
        <v>41648</v>
      </c>
      <c r="G74" s="159">
        <f t="shared" si="3"/>
        <v>4.5333333333333332</v>
      </c>
      <c r="H74" s="64" t="s">
        <v>2739</v>
      </c>
      <c r="I74" s="63" t="s">
        <v>1154</v>
      </c>
      <c r="J74" s="63" t="s">
        <v>407</v>
      </c>
      <c r="K74" s="66">
        <v>112450000</v>
      </c>
      <c r="L74" s="65" t="s">
        <v>1148</v>
      </c>
      <c r="M74" s="67">
        <v>1</v>
      </c>
      <c r="N74" s="65" t="s">
        <v>27</v>
      </c>
      <c r="O74" s="65" t="s">
        <v>1148</v>
      </c>
      <c r="P74" s="79"/>
    </row>
    <row r="75" spans="1:16" s="7" customFormat="1" ht="24.75" customHeight="1" outlineLevel="1" x14ac:dyDescent="0.25">
      <c r="A75" s="143">
        <v>28</v>
      </c>
      <c r="B75" s="64" t="s">
        <v>2742</v>
      </c>
      <c r="C75" s="65" t="s">
        <v>32</v>
      </c>
      <c r="D75" s="63" t="s">
        <v>2743</v>
      </c>
      <c r="E75" s="144">
        <v>40962</v>
      </c>
      <c r="F75" s="144">
        <v>41274</v>
      </c>
      <c r="G75" s="159">
        <f t="shared" si="3"/>
        <v>10.4</v>
      </c>
      <c r="H75" s="121" t="s">
        <v>2728</v>
      </c>
      <c r="I75" s="63" t="s">
        <v>1154</v>
      </c>
      <c r="J75" s="63" t="s">
        <v>706</v>
      </c>
      <c r="K75" s="66">
        <v>344000000</v>
      </c>
      <c r="L75" s="65" t="s">
        <v>1148</v>
      </c>
      <c r="M75" s="67">
        <v>1</v>
      </c>
      <c r="N75" s="65" t="s">
        <v>27</v>
      </c>
      <c r="O75" s="65" t="s">
        <v>1148</v>
      </c>
      <c r="P75" s="79"/>
    </row>
    <row r="76" spans="1:16" s="7" customFormat="1" ht="24.75" customHeight="1" outlineLevel="1" x14ac:dyDescent="0.25">
      <c r="A76" s="143">
        <v>29</v>
      </c>
      <c r="B76" s="64" t="s">
        <v>2744</v>
      </c>
      <c r="C76" s="65" t="s">
        <v>31</v>
      </c>
      <c r="D76" s="63" t="s">
        <v>2745</v>
      </c>
      <c r="E76" s="144">
        <v>40718</v>
      </c>
      <c r="F76" s="144">
        <v>40840</v>
      </c>
      <c r="G76" s="159">
        <f t="shared" si="3"/>
        <v>4.0666666666666664</v>
      </c>
      <c r="H76" s="64" t="s">
        <v>2746</v>
      </c>
      <c r="I76" s="63" t="s">
        <v>1154</v>
      </c>
      <c r="J76" s="63" t="s">
        <v>698</v>
      </c>
      <c r="K76" s="66">
        <v>25000000</v>
      </c>
      <c r="L76" s="65" t="s">
        <v>1148</v>
      </c>
      <c r="M76" s="67">
        <v>1</v>
      </c>
      <c r="N76" s="65" t="s">
        <v>27</v>
      </c>
      <c r="O76" s="65" t="s">
        <v>1148</v>
      </c>
      <c r="P76" s="79"/>
    </row>
    <row r="77" spans="1:16" s="7" customFormat="1" ht="24.75" customHeight="1" outlineLevel="1" x14ac:dyDescent="0.25">
      <c r="A77" s="143">
        <v>30</v>
      </c>
      <c r="B77" s="64" t="s">
        <v>2747</v>
      </c>
      <c r="C77" s="65" t="s">
        <v>31</v>
      </c>
      <c r="D77" s="63" t="s">
        <v>2748</v>
      </c>
      <c r="E77" s="144">
        <v>39127</v>
      </c>
      <c r="F77" s="144">
        <v>39202</v>
      </c>
      <c r="G77" s="159">
        <f t="shared" si="3"/>
        <v>2.5</v>
      </c>
      <c r="H77" s="64" t="s">
        <v>2749</v>
      </c>
      <c r="I77" s="63" t="s">
        <v>1154</v>
      </c>
      <c r="J77" s="63" t="s">
        <v>706</v>
      </c>
      <c r="K77" s="66">
        <v>18513600</v>
      </c>
      <c r="L77" s="65" t="s">
        <v>1148</v>
      </c>
      <c r="M77" s="67">
        <v>1</v>
      </c>
      <c r="N77" s="65" t="s">
        <v>27</v>
      </c>
      <c r="O77" s="65" t="s">
        <v>1148</v>
      </c>
      <c r="P77" s="79"/>
    </row>
    <row r="78" spans="1:16" s="7" customFormat="1" ht="24.75" customHeight="1" outlineLevel="1" x14ac:dyDescent="0.25">
      <c r="A78" s="143">
        <v>31</v>
      </c>
      <c r="B78" s="64" t="s">
        <v>2665</v>
      </c>
      <c r="C78" s="65" t="s">
        <v>31</v>
      </c>
      <c r="D78" s="63" t="s">
        <v>2750</v>
      </c>
      <c r="E78" s="144">
        <v>39853</v>
      </c>
      <c r="F78" s="144">
        <v>40025</v>
      </c>
      <c r="G78" s="159">
        <f t="shared" si="3"/>
        <v>5.7333333333333334</v>
      </c>
      <c r="H78" s="121" t="s">
        <v>2749</v>
      </c>
      <c r="I78" s="63" t="s">
        <v>1154</v>
      </c>
      <c r="J78" s="63" t="s">
        <v>706</v>
      </c>
      <c r="K78" s="66">
        <v>58780800</v>
      </c>
      <c r="L78" s="65" t="s">
        <v>1148</v>
      </c>
      <c r="M78" s="67">
        <v>1</v>
      </c>
      <c r="N78" s="65" t="s">
        <v>27</v>
      </c>
      <c r="O78" s="65" t="s">
        <v>1148</v>
      </c>
      <c r="P78" s="79"/>
    </row>
    <row r="79" spans="1:16" s="7" customFormat="1" ht="24.75" customHeight="1" outlineLevel="1" x14ac:dyDescent="0.25">
      <c r="A79" s="143">
        <v>32</v>
      </c>
      <c r="B79" s="64" t="s">
        <v>2665</v>
      </c>
      <c r="C79" s="65" t="s">
        <v>31</v>
      </c>
      <c r="D79" s="63" t="s">
        <v>2751</v>
      </c>
      <c r="E79" s="144">
        <v>40470</v>
      </c>
      <c r="F79" s="144">
        <v>40504</v>
      </c>
      <c r="G79" s="159">
        <f t="shared" si="3"/>
        <v>1.1333333333333333</v>
      </c>
      <c r="H79" s="121" t="s">
        <v>2749</v>
      </c>
      <c r="I79" s="63" t="s">
        <v>1154</v>
      </c>
      <c r="J79" s="63" t="s">
        <v>706</v>
      </c>
      <c r="K79" s="66">
        <v>16419700</v>
      </c>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2682</v>
      </c>
      <c r="I114" s="120" t="s">
        <v>1154</v>
      </c>
      <c r="J114" s="120" t="s">
        <v>706</v>
      </c>
      <c r="K114" s="122">
        <v>7203952181</v>
      </c>
      <c r="L114" s="100">
        <f>+IF(AND(K114&gt;0,O114="Ejecución"),(K114/877802)*Tabla28[[#This Row],[% participación]],IF(AND(K114&gt;0,O114&lt;&gt;"Ejecución"),"-",""))</f>
        <v>8206.8076639150968</v>
      </c>
      <c r="M114" s="123" t="s">
        <v>1148</v>
      </c>
      <c r="N114" s="172">
        <v>1</v>
      </c>
      <c r="O114" s="161" t="s">
        <v>1150</v>
      </c>
      <c r="P114" s="78"/>
    </row>
    <row r="115" spans="1:16" s="6" customFormat="1" ht="24.75" customHeight="1" x14ac:dyDescent="0.25">
      <c r="A115" s="142">
        <v>2</v>
      </c>
      <c r="B115" s="160" t="s">
        <v>2665</v>
      </c>
      <c r="C115" s="162" t="s">
        <v>31</v>
      </c>
      <c r="D115" s="63" t="s">
        <v>2683</v>
      </c>
      <c r="E115" s="144">
        <v>43885</v>
      </c>
      <c r="F115" s="144">
        <v>44196</v>
      </c>
      <c r="G115" s="159">
        <f t="shared" ref="G115:G116" si="4">IF(AND(E115&lt;&gt;"",F115&lt;&gt;""),((F115-E115)/30),"")</f>
        <v>10.366666666666667</v>
      </c>
      <c r="H115" s="121" t="s">
        <v>2682</v>
      </c>
      <c r="I115" s="63" t="s">
        <v>1154</v>
      </c>
      <c r="J115" s="63" t="s">
        <v>709</v>
      </c>
      <c r="K115" s="68">
        <v>5846898605</v>
      </c>
      <c r="L115" s="100">
        <f>+IF(AND(K115&gt;0,O115="Ejecución"),(K115/877802)*Tabla28[[#This Row],[% participación]],IF(AND(K115&gt;0,O115&lt;&gt;"Ejecución"),"-",""))</f>
        <v>3330.4199608795607</v>
      </c>
      <c r="M115" s="65" t="s">
        <v>26</v>
      </c>
      <c r="N115" s="172">
        <v>0.5</v>
      </c>
      <c r="O115" s="161" t="s">
        <v>1150</v>
      </c>
      <c r="P115" s="78"/>
    </row>
    <row r="116" spans="1:16" s="6" customFormat="1" ht="24.75" customHeight="1" x14ac:dyDescent="0.25">
      <c r="A116" s="142">
        <v>3</v>
      </c>
      <c r="B116" s="160" t="s">
        <v>2665</v>
      </c>
      <c r="C116" s="162" t="s">
        <v>31</v>
      </c>
      <c r="D116" s="63" t="s">
        <v>2684</v>
      </c>
      <c r="E116" s="144">
        <v>43885</v>
      </c>
      <c r="F116" s="144">
        <v>44196</v>
      </c>
      <c r="G116" s="159">
        <f t="shared" si="4"/>
        <v>10.366666666666667</v>
      </c>
      <c r="H116" s="121" t="s">
        <v>2682</v>
      </c>
      <c r="I116" s="63" t="s">
        <v>1154</v>
      </c>
      <c r="J116" s="63" t="s">
        <v>707</v>
      </c>
      <c r="K116" s="68">
        <v>4752593315</v>
      </c>
      <c r="L116" s="100">
        <f>+IF(AND(K116&gt;0,O116="Ejecución"),(K116/877802)*Tabla28[[#This Row],[% participación]],IF(AND(K116&gt;0,O116&lt;&gt;"Ejecución"),"-",""))</f>
        <v>2707.0987050610502</v>
      </c>
      <c r="M116" s="65" t="s">
        <v>26</v>
      </c>
      <c r="N116" s="172">
        <v>0.5</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698</v>
      </c>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41963</v>
      </c>
      <c r="D193" s="5"/>
      <c r="E193" s="125">
        <v>3714</v>
      </c>
      <c r="F193" s="5"/>
      <c r="G193" s="5"/>
      <c r="H193" s="146" t="s">
        <v>2676</v>
      </c>
      <c r="J193" s="5"/>
      <c r="K193" s="126">
        <v>39202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2697</v>
      </c>
      <c r="L211" s="21"/>
      <c r="M211" s="21"/>
      <c r="N211" s="21"/>
      <c r="O211" s="8"/>
    </row>
    <row r="212" spans="1:15" x14ac:dyDescent="0.25">
      <c r="A212" s="9"/>
      <c r="B212" s="27" t="s">
        <v>2619</v>
      </c>
      <c r="C212" s="146" t="s">
        <v>2676</v>
      </c>
      <c r="D212" s="21"/>
      <c r="G212" s="27" t="s">
        <v>2621</v>
      </c>
      <c r="H212" s="147" t="s">
        <v>2678</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4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a65d333d-5b59-4810-bc94-b80d9325abbc"/>
    <ds:schemaRef ds:uri="http://purl.org/dc/elements/1.1/"/>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FEDESS</cp:lastModifiedBy>
  <cp:lastPrinted>2020-12-23T21:21:41Z</cp:lastPrinted>
  <dcterms:created xsi:type="dcterms:W3CDTF">2020-10-14T21:57:42Z</dcterms:created>
  <dcterms:modified xsi:type="dcterms:W3CDTF">2020-12-24T00:52:18Z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