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Zoom\Zoom\ENVIADO INVITACION 2021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<sst xmlns="http://schemas.openxmlformats.org/spreadsheetml/2006/main" count="3356" uniqueCount="2743">
  <si>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</si>
  <si>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</si>
  <si>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</si>
  <si>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</si>
  <si>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</si>
  <si>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</si>
  <si>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</si>
  <si>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</si>
  <si>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</si>
  <si>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</si>
  <si>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</si>
  <si>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</si>
  <si>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</si>
  <si>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</si>
  <si>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</si>
  <si>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</si>
  <si>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</si>
  <si>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</si>
  <si>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</si>
  <si>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</si>
  <si>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</si>
  <si>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</si>
  <si>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</si>
  <si>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</si>
  <si>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</si>
  <si>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</si>
  <si>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</si>
  <si>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</si>
  <si>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</si>
  <si>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</si>
  <si>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</si>
  <si>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</si>
  <si>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</si>
  <si>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</si>
  <si>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</si>
  <si>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</si>
  <si>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</si>
  <si>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</si>
  <si>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</si>
  <si>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</si>
  <si>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</si>
  <si>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</si>
  <si>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</si>
  <si>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</si>
  <si>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</si>
  <si>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</si>
  <si>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</si>
  <si>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</si>
  <si>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</si>
  <si>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</si>
  <si>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</si>
  <si>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</si>
  <si>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</si>
  <si>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</si>
  <si>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</si>
  <si>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</si>
  <si>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</si>
  <si>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</si>
  <si>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</si>
  <si>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</si>
  <si>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</si>
  <si>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</si>
  <si>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</si>
  <si>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</si>
  <si>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</si>
  <si>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</si>
  <si>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</si>
  <si>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</si>
  <si>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</si>
  <si>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</si>
  <si>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</si>
  <si>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</si>
  <si>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</si>
  <si>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</si>
  <si>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</si>
  <si>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</si>
  <si>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</si>
  <si>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</si>
  <si>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</si>
  <si>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</si>
  <si>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</si>
  <si>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</si>
  <si>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</si>
  <si>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</si>
  <si>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</si>
  <si>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</si>
  <si>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</si>
  <si>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</si>
  <si>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</si>
  <si>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</si>
  <si>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</si>
  <si>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</si>
  <si>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</si>
  <si>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</si>
  <si>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</si>
  <si>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</si>
  <si>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</si>
  <si>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</si>
  <si>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</si>
  <si>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</si>
  <si>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</si>
  <si>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</si>
  <si>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</si>
  <si>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</si>
  <si>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</si>
  <si>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</si>
  <si>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</si>
  <si>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</si>
  <si>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</si>
  <si>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</si>
  <si>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</si>
  <si>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</si>
  <si>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</si>
  <si>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</si>
  <si>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</si>
  <si>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</si>
  <si>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</si>
  <si>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</si>
  <si>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</si>
  <si>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</si>
  <si>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</si>
  <si>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</si>
  <si>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</si>
  <si>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</si>
  <si>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</si>
  <si>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</si>
  <si>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</si>
  <si>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</si>
  <si>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</si>
  <si>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</si>
  <si>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</si>
  <si>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</si>
  <si>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</si>
  <si>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</si>
  <si>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</si>
  <si>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</si>
  <si>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</si>
  <si>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</si>
  <si>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</si>
  <si>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</si>
  <si>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</si>
  <si>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</si>
  <si>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</si>
  <si>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</si>
  <si>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</si>
  <si>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</si>
  <si>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</si>
  <si>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</si>
  <si>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</si>
  <si>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</si>
  <si>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</si>
  <si>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</si>
  <si>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</si>
  <si>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</si>
  <si>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</si>
  <si>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</si>
  <si>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</si>
  <si>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</si>
  <si>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</si>
  <si>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</si>
  <si>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</si>
  <si>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</si>
  <si>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</si>
  <si>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</si>
  <si>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</si>
  <si>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</si>
  <si>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</si>
  <si>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</si>
  <si>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</si>
  <si>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</si>
  <si>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</si>
  <si>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</si>
  <si>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</si>
  <si>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</si>
  <si>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</si>
  <si>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</si>
  <si>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</si>
  <si>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</si>
  <si>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</si>
  <si>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</si>
  <si>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</si>
  <si>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</si>
  <si>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</si>
  <si>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</si>
  <si>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</si>
  <si>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</si>
  <si>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</si>
  <si>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</si>
  <si>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</si>
  <si>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</si>
  <si>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</si>
  <si>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</si>
  <si>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</si>
  <si>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</si>
  <si>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</si>
  <si>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</si>
  <si>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</si>
  <si>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</si>
  <si>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</si>
  <si>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</si>
  <si>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</si>
  <si>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</si>
  <si>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</si>
  <si>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</si>
  <si>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</si>
  <si>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</si>
  <si>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</si>
  <si>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</si>
  <si>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</si>
  <si>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</si>
  <si>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</si>
  <si>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</si>
  <si>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</si>
  <si>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</si>
  <si>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</si>
  <si>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</si>
  <si>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</si>
  <si>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</si>
  <si>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</si>
  <si>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</si>
  <si>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</si>
  <si>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</si>
  <si>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</si>
  <si>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</si>
  <si>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</si>
  <si>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</si>
  <si>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</si>
  <si>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</si>
  <si>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</si>
  <si>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</si>
  <si>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</si>
  <si>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</si>
  <si>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</si>
  <si>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</si>
  <si>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</si>
  <si>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</si>
  <si>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</si>
  <si>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</si>
  <si>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</si>
  <si>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</si>
  <si>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</si>
  <si>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</si>
  <si>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</si>
  <si>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</si>
  <si>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</si>
  <si>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</si>
  <si>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</si>
  <si>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</si>
  <si>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</si>
  <si>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</si>
  <si>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</si>
  <si>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</si>
  <si>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</si>
  <si>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</si>
  <si>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</si>
  <si>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</si>
  <si>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</si>
  <si>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</si>
  <si>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</si>
  <si>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</si>
  <si>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</si>
  <si>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</si>
  <si>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</si>
  <si>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</si>
  <si>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</si>
  <si>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</si>
  <si>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</si>
  <si>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</si>
  <si>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</si>
  <si>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</si>
  <si>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</si>
  <si>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</si>
  <si>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</si>
  <si>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</si>
  <si>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</si>
  <si>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</si>
  <si>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</si>
  <si>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</si>
  <si>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</si>
  <si>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</si>
  <si>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</si>
  <si>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</si>
  <si>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</si>
  <si>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</si>
  <si>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</si>
  <si>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</si>
  <si>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</si>
  <si>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</si>
  <si>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</si>
  <si>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</si>
  <si>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</si>
  <si>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</si>
  <si>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</si>
  <si>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</si>
  <si>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</si>
  <si>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</si>
  <si>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</si>
  <si>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</si>
  <si>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</si>
  <si>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</si>
  <si>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</si>
  <si>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</si>
  <si>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</si>
  <si>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</si>
  <si>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</si>
  <si>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</si>
  <si>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</si>
  <si>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</si>
  <si>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</si>
  <si>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</si>
  <si>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</si>
  <si>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</si>
  <si>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</si>
  <si>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</si>
  <si>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</si>
  <si>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</si>
  <si>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</si>
  <si>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</si>
  <si>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</si>
  <si>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</si>
  <si>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</si>
  <si>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</si>
  <si>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</si>
  <si>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</si>
  <si>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</si>
  <si>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</si>
  <si>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</si>
  <si>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</si>
  <si>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</si>
  <si>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</si>
  <si>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</si>
  <si>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</si>
  <si>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</si>
  <si>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</si>
  <si>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</si>
  <si>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</si>
  <si>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</si>
  <si>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</si>
  <si>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</si>
  <si>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</si>
  <si>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</si>
  <si>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</si>
  <si>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</si>
  <si>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</si>
  <si>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</si>
  <si>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</si>
  <si>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</si>
  <si>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</si>
  <si>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</si>
  <si>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</si>
  <si>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</si>
  <si>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</si>
  <si>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</si>
  <si>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</si>
  <si>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</si>
  <si>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</si>
  <si>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</si>
  <si>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</si>
  <si>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</si>
  <si>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</si>
  <si>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</si>
  <si>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</si>
  <si>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</si>
  <si>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</si>
  <si>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</si>
  <si>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</si>
  <si>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</si>
  <si>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</si>
  <si>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</si>
  <si>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</si>
  <si>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</si>
  <si>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</si>
  <si>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</si>
  <si>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</si>
  <si>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</si>
  <si>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</si>
  <si>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</si>
  <si>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</si>
  <si>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</si>
  <si>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</si>
  <si>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</si>
  <si>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</si>
  <si>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</si>
  <si>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</si>
  <si>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</si>
  <si>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</si>
  <si>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</si>
  <si>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</si>
  <si>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</si>
  <si>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</si>
  <si>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</si>
  <si>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</si>
  <si>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</si>
  <si>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</si>
  <si>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</si>
  <si>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</si>
  <si>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</si>
  <si>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</si>
  <si>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</si>
  <si>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</si>
  <si>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</si>
  <si>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</si>
  <si>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</si>
  <si>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</si>
  <si>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</si>
  <si>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</si>
  <si>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</si>
  <si>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</si>
  <si>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</si>
  <si>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</si>
  <si>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</si>
  <si>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</si>
  <si>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</si>
  <si>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</si>
  <si>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</si>
  <si>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</si>
  <si>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</si>
  <si>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</si>
  <si>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</si>
  <si>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</si>
  <si>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</si>
  <si>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</si>
  <si>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</si>
  <si>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</si>
  <si>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</si>
  <si>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</si>
  <si>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</si>
  <si>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</si>
  <si>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</si>
  <si>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</si>
  <si>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</si>
  <si>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</si>
  <si>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</si>
  <si>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</si>
  <si>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</si>
  <si>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</si>
  <si>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</si>
  <si>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</si>
  <si>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</si>
  <si>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</si>
  <si>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</si>
  <si>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</si>
  <si>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</si>
  <si>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</si>
  <si>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</si>
  <si>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</si>
  <si>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</si>
  <si>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</si>
  <si>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</si>
  <si>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</si>
  <si>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</si>
  <si>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</si>
  <si>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</si>
  <si>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</si>
  <si>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</si>
  <si>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</si>
  <si>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</si>
  <si>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</si>
  <si>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</si>
  <si>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</si>
  <si>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</si>
  <si>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</si>
  <si>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</si>
  <si>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</si>
  <si>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</si>
  <si>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</si>
  <si>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</si>
  <si>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</si>
  <si>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</si>
  <si>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</si>
  <si>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</si>
  <si>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</si>
  <si>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</si>
  <si>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</si>
  <si>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</si>
  <si>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</si>
  <si>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</si>
  <si>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</si>
  <si>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</si>
  <si>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</si>
  <si>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</si>
  <si>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</si>
  <si>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</si>
  <si>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</si>
  <si>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</si>
  <si>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</si>
  <si>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</si>
  <si>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</si>
  <si>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</si>
  <si>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</si>
  <si>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</si>
  <si>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</si>
  <si>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</si>
  <si>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</si>
  <si>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</si>
  <si>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</si>
  <si>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</si>
  <si>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</si>
  <si>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</si>
  <si>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</si>
  <si>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</si>
  <si>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</si>
  <si>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</si>
  <si>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</si>
  <si>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</si>
  <si>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</si>
  <si>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</si>
  <si>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</si>
  <si>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</si>
  <si>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</si>
  <si>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</si>
  <si>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</si>
  <si>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</si>
  <si>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</si>
  <si>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</si>
  <si>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</si>
  <si>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</si>
  <si>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</si>
  <si>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</si>
  <si>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</si>
  <si>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</si>
  <si>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</si>
  <si>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</si>
  <si>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</si>
  <si>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</si>
  <si>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</si>
  <si>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</si>
  <si>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</si>
  <si>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</si>
  <si>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</si>
  <si>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</si>
  <si>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</si>
  <si>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</si>
  <si>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</si>
  <si>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</si>
  <si>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</si>
  <si>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</si>
  <si>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</si>
  <si>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</si>
  <si>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</si>
  <si>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</si>
  <si>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</si>
  <si>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</si>
  <si>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</si>
  <si>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</si>
  <si>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</si>
  <si>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</si>
  <si>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</si>
  <si>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</si>
  <si>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</si>
  <si>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</si>
  <si>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</si>
  <si>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</si>
  <si>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</si>
  <si>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</si>
  <si>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</si>
  <si>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</si>
  <si>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</si>
  <si>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</si>
  <si>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</si>
  <si>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</si>
  <si>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</si>
  <si>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</si>
  <si>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</si>
  <si>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</si>
  <si>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</si>
  <si>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</si>
  <si>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</si>
  <si>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</si>
  <si>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</si>
  <si>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</si>
  <si>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</si>
  <si>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</si>
  <si>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</si>
  <si>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</si>
  <si>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</si>
  <si>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</si>
  <si>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</si>
  <si>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</si>
  <si>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</si>
  <si>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</si>
  <si>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</si>
  <si>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</si>
  <si>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</si>
  <si>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</si>
  <si>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</si>
  <si>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</si>
  <si>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</si>
  <si>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</si>
  <si>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</si>
  <si>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</si>
  <si>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</si>
  <si>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</si>
  <si>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</si>
  <si>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</si>
  <si>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</si>
  <si>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</si>
  <si>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</si>
  <si>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</si>
  <si>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</si>
  <si>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</si>
  <si>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</si>
  <si>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</si>
  <si>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</si>
  <si>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</si>
  <si>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</si>
  <si>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</si>
  <si>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</si>
  <si>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</si>
  <si>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</si>
  <si>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</si>
  <si>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</si>
  <si>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</si>
  <si>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</si>
  <si>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</si>
  <si>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</si>
  <si>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</si>
  <si>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</si>
  <si>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</si>
  <si>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</si>
  <si>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</si>
  <si>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</si>
  <si>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</si>
  <si>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</si>
  <si>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</si>
  <si>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</si>
  <si>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</si>
  <si>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</si>
  <si>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</si>
  <si>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</si>
  <si>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</si>
  <si>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</si>
  <si>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</si>
  <si>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</si>
  <si>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</si>
  <si>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</si>
  <si>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</si>
  <si>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</si>
  <si>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</si>
  <si>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</si>
  <si>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</si>
  <si>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</si>
  <si>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</si>
  <si>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</si>
  <si>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</si>
  <si>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</si>
  <si>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</si>
  <si>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</si>
  <si>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</si>
  <si>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</si>
  <si>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</si>
  <si>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</si>
  <si>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</si>
  <si>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</si>
  <si>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</si>
  <si>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</si>
  <si>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</si>
  <si>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</si>
  <si>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</si>
  <si>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</si>
  <si>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</si>
  <si>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</si>
  <si>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</si>
  <si>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</si>
  <si>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</si>
  <si>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</si>
  <si>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</si>
  <si>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</si>
  <si>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</si>
  <si>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</si>
  <si>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</si>
  <si>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</si>
  <si>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</si>
  <si>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</si>
  <si>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</si>
  <si>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</si>
  <si>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</si>
  <si>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</si>
  <si>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</si>
  <si>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</si>
  <si>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</si>
  <si>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</si>
  <si>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</si>
  <si>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</si>
  <si>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</si>
  <si>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</si>
  <si>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</si>
  <si>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</si>
  <si>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</si>
  <si>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</si>
  <si>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</si>
  <si>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</si>
  <si>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</si>
  <si>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</si>
  <si>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</si>
  <si>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</si>
  <si>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</si>
  <si>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</si>
  <si>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</si>
  <si>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</si>
  <si>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</si>
  <si>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</si>
  <si>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</si>
  <si>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</si>
  <si>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</si>
  <si>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</si>
  <si>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</si>
  <si>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</si>
  <si>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</si>
  <si>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</si>
  <si>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</si>
  <si>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</si>
  <si>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</si>
  <si>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</si>
  <si>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</si>
  <si>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</si>
  <si>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</si>
  <si>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</si>
  <si>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</si>
  <si>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</si>
  <si>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</si>
  <si>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</si>
  <si>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</si>
  <si>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</si>
  <si>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</si>
  <si>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</si>
  <si>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</si>
  <si>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</si>
  <si>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</si>
  <si>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</si>
  <si>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</si>
  <si>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</si>
  <si>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</si>
  <si>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</si>
  <si>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</si>
  <si>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</si>
  <si>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</si>
  <si>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</si>
  <si>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</si>
  <si>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</si>
  <si>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</si>
  <si>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</si>
  <si>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</si>
  <si>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</si>
  <si>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</si>
  <si>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</si>
  <si>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</si>
  <si>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</si>
  <si>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</si>
  <si>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</si>
  <si>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</si>
  <si>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</si>
  <si>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</si>
  <si>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</si>
  <si>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</si>
  <si>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</si>
  <si>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</si>
  <si>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</si>
  <si>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</si>
  <si>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</si>
  <si>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</si>
  <si>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</si>
  <si>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</si>
  <si>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</si>
  <si>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</si>
  <si>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</si>
  <si>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</si>
  <si>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</si>
  <si>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</si>
  <si>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</si>
  <si>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</si>
  <si>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</si>
  <si>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</si>
  <si>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</si>
  <si>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</si>
  <si>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</si>
  <si>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</si>
  <si>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</si>
  <si>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</si>
  <si>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</si>
  <si>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</si>
  <si>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</si>
  <si>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</si>
  <si>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</si>
  <si>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</si>
  <si>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</si>
  <si>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</si>
  <si>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</si>
  <si>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</si>
  <si>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</si>
  <si>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</si>
  <si>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</si>
  <si>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</si>
  <si>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</si>
  <si>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</si>
  <si>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</si>
  <si>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</si>
  <si>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</si>
  <si>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</si>
  <si>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</si>
  <si>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</si>
  <si>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</si>
  <si>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</si>
  <si>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</si>
  <si>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</si>
  <si>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</si>
  <si>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</si>
  <si>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</si>
  <si>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</si>
  <si>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</si>
  <si>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</si>
  <si>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</si>
  <si>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</si>
  <si>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</si>
  <si>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</si>
  <si>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</si>
  <si>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</si>
  <si>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</si>
  <si>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</si>
  <si>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</si>
  <si>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</si>
  <si>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</si>
  <si>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</si>
  <si>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</si>
  <si>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</si>
  <si>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</si>
  <si>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</si>
  <si>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</si>
  <si>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</si>
  <si>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</si>
  <si>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</si>
  <si>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</si>
  <si>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</si>
  <si>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</si>
  <si>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</si>
  <si>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</si>
  <si>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</si>
  <si>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</si>
  <si>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</si>
  <si>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</si>
  <si>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</si>
  <si>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</si>
  <si>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</si>
  <si>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</si>
  <si>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</si>
  <si>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</si>
  <si>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</si>
  <si>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</si>
  <si>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</si>
  <si>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</si>
  <si>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</si>
  <si>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</si>
  <si>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</si>
  <si>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</si>
  <si>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</si>
  <si>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</si>
  <si>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</si>
  <si>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</si>
  <si>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</si>
  <si>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</si>
  <si>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</si>
  <si>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</si>
  <si>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</si>
  <si>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</si>
  <si>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</si>
  <si>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</si>
  <si>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</si>
  <si>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</si>
  <si>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</si>
  <si>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</si>
  <si>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</si>
  <si>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</si>
  <si>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</si>
  <si>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</si>
  <si>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</si>
  <si>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</si>
  <si>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</si>
  <si>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</si>
  <si>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</si>
  <si>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</si>
  <si>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</si>
  <si>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</si>
  <si>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</si>
  <si>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</si>
  <si>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</si>
  <si>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</si>
  <si>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</si>
  <si>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</si>
  <si>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</si>
  <si>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</si>
  <si>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</si>
  <si>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</si>
  <si>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</si>
  <si>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</si>
  <si>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</si>
  <si>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</si>
  <si>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</si>
  <si>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</si>
  <si>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</si>
  <si>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</si>
  <si>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</si>
  <si>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</si>
  <si>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</si>
  <si>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</si>
  <si>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</si>
  <si>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</si>
  <si>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</si>
  <si>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</si>
  <si>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</si>
  <si>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</si>
  <si>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</si>
  <si>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</si>
  <si>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</si>
  <si>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</si>
  <si>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</si>
  <si>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</si>
  <si>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</si>
  <si>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</si>
  <si>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</si>
  <si>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</si>
  <si>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</si>
  <si>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</si>
  <si>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</si>
  <si>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</si>
  <si>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</si>
  <si>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</si>
  <si>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</si>
  <si>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</si>
  <si>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</si>
  <si>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</si>
  <si>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</si>
  <si>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</si>
  <si>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</si>
  <si>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</si>
  <si>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</si>
  <si>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</si>
  <si>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</si>
  <si>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</si>
  <si>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</si>
  <si>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</si>
  <si>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</si>
  <si>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</si>
  <si>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</si>
  <si>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</si>
  <si>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</si>
  <si>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</si>
  <si>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</si>
  <si>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</si>
  <si>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</si>
  <si>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</si>
  <si>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</si>
  <si>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</si>
  <si>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</si>
  <si>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</si>
  <si>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</si>
  <si>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</si>
  <si>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</si>
  <si>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</si>
  <si>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</si>
  <si>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</si>
  <si>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</si>
  <si>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</si>
  <si>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</si>
  <si>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</si>
  <si>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</si>
  <si>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</si>
  <si>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</si>
  <si>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</si>
  <si>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</si>
  <si>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</si>
  <si>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</si>
  <si>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</si>
  <si>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</si>
  <si>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</si>
  <si>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</si>
  <si>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</si>
  <si>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</si>
  <si>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</si>
  <si>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</si>
  <si>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</si>
  <si>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</si>
  <si>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</si>
  <si>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</si>
  <si>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</si>
  <si>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</si>
  <si>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</si>
  <si>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</si>
  <si>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</si>
  <si>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</si>
  <si>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</si>
  <si>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</si>
  <si>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</si>
  <si>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</si>
  <si>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</si>
  <si>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</si>
  <si>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</si>
  <si>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</si>
  <si>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</si>
  <si>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</si>
  <si>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</si>
  <si>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</si>
  <si>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</si>
  <si>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</si>
  <si>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</si>
  <si>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</si>
  <si>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</si>
  <si>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</si>
  <si>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</si>
  <si>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</si>
  <si>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</si>
  <si>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</si>
  <si>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</si>
  <si>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</si>
  <si>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</si>
  <si>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</si>
  <si>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</si>
  <si>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</si>
  <si>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</si>
  <si>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</si>
  <si>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</si>
  <si>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</si>
  <si>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</si>
  <si>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</si>
  <si>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</si>
  <si>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</si>
  <si>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</si>
  <si>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</si>
  <si>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</si>
  <si>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</si>
  <si>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</si>
  <si>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</si>
  <si>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</si>
  <si>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</si>
  <si>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</si>
  <si>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</si>
  <si>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</si>
  <si>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</si>
  <si>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</si>
  <si>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</si>
  <si>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</si>
  <si>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</si>
  <si>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</si>
  <si>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</si>
  <si>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</si>
  <si>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</si>
  <si>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</si>
  <si>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</si>
  <si>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</si>
  <si>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</si>
  <si>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</si>
  <si>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</si>
  <si>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</si>
  <si>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</si>
  <si>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</si>
  <si>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</si>
  <si>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</si>
  <si>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</si>
  <si>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</si>
  <si>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</si>
  <si>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</si>
  <si>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</si>
  <si>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</si>
  <si>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</si>
  <si>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</si>
  <si>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</si>
  <si>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</si>
  <si>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</si>
  <si>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</si>
  <si>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</si>
  <si>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</si>
  <si>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</si>
  <si>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</si>
  <si>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</si>
  <si>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</si>
  <si>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</si>
  <si>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</si>
  <si>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</si>
  <si>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</si>
  <si>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</si>
  <si>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</si>
  <si>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</si>
  <si>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</si>
  <si>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</si>
  <si>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</si>
  <si>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</si>
  <si>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</si>
  <si>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</si>
  <si>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</si>
  <si>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</si>
  <si>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</si>
  <si>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</si>
  <si>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</si>
  <si>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</si>
  <si>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</si>
  <si>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</si>
  <si>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</si>
  <si>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</si>
  <si>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</si>
  <si>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</si>
  <si>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</si>
  <si>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</si>
  <si>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</si>
  <si>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</si>
  <si>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</si>
  <si>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</si>
  <si>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</si>
  <si>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</si>
  <si>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</si>
  <si>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</si>
  <si>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</si>
  <si>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</si>
  <si>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</si>
  <si>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</si>
  <si>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</si>
  <si>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</si>
  <si>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</si>
  <si>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</si>
  <si>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</si>
  <si>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</si>
  <si>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</si>
  <si>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</si>
  <si>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</si>
  <si>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</si>
  <si>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</si>
  <si>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</si>
  <si>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</si>
  <si>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</si>
  <si>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</si>
  <si>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</si>
  <si>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</si>
  <si>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</si>
  <si>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</si>
  <si>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</si>
  <si>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</si>
  <si>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</si>
  <si>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</si>
  <si>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</si>
  <si>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</si>
  <si>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</si>
  <si>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</si>
  <si>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</si>
  <si>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</si>
  <si>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</si>
  <si>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</si>
  <si>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</si>
  <si>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</si>
  <si>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</si>
  <si>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</si>
  <si>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</si>
  <si>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</si>
  <si>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</si>
  <si>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</si>
  <si>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</si>
  <si>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</si>
  <si>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</si>
  <si>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</si>
  <si>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</si>
  <si>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</si>
  <si>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</si>
  <si>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</si>
  <si>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</si>
  <si>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</si>
  <si>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</si>
  <si>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</si>
  <si>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</si>
  <si>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</si>
  <si>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</si>
  <si>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</si>
  <si>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</si>
  <si>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</si>
  <si>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</si>
  <si>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</si>
  <si>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</si>
  <si>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</si>
  <si>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</si>
  <si>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</si>
  <si>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</si>
  <si>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</si>
  <si>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</si>
  <si>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</si>
  <si>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</si>
  <si>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</si>
  <si>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</si>
  <si>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</si>
  <si>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</si>
  <si>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</si>
  <si>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</si>
  <si>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</si>
  <si>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</si>
  <si>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</si>
  <si>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</si>
  <si>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</si>
  <si>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</si>
  <si>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</si>
  <si>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</si>
  <si>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</si>
  <si>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</si>
  <si>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</si>
  <si>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</si>
  <si>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</si>
  <si>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</si>
  <si>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</si>
  <si>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</si>
  <si>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</si>
  <si>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</si>
  <si>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</si>
  <si>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</si>
  <si>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</si>
  <si>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</si>
  <si>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</si>
  <si>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</si>
  <si>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</si>
  <si>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</si>
  <si>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</si>
  <si>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</si>
  <si>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</si>
  <si>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</si>
  <si>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</si>
  <si>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</si>
  <si>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</si>
  <si>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</si>
  <si>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</si>
  <si>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</si>
  <si>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</si>
  <si>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</si>
  <si>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</si>
  <si>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</si>
  <si>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</si>
  <si>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</si>
  <si>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</si>
  <si>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</si>
  <si>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</si>
  <si>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</si>
  <si>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</si>
  <si>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</si>
  <si>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</si>
  <si>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</si>
  <si>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</si>
  <si>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</si>
  <si>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</si>
  <si>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</si>
  <si>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</si>
  <si>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</si>
  <si>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</si>
  <si>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</si>
  <si>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</si>
  <si>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</si>
  <si>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</si>
  <si>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</si>
  <si>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</si>
  <si>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</si>
  <si>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</si>
  <si>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</si>
  <si>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</si>
  <si>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</si>
  <si>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</si>
  <si>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</si>
  <si>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</si>
  <si>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</si>
  <si>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</si>
  <si>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</si>
  <si>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</si>
  <si>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</si>
  <si>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</si>
  <si>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</si>
  <si>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</si>
  <si>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</si>
  <si>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</si>
  <si>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</si>
  <si>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</si>
  <si>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</si>
  <si>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</si>
  <si>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</si>
  <si>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</si>
  <si>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</si>
  <si>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</si>
  <si>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</si>
  <si>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</si>
  <si>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</si>
  <si>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</si>
  <si>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</si>
  <si>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</si>
  <si>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</si>
  <si>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</si>
  <si>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</si>
  <si>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</si>
  <si>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</si>
  <si>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</si>
  <si>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</si>
  <si>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</si>
  <si>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</si>
  <si>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</si>
  <si>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</si>
  <si>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</si>
  <si>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</si>
  <si>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</si>
  <si>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</si>
  <si>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</si>
  <si>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</si>
  <si>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</si>
  <si>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</si>
  <si>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</si>
  <si>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</si>
  <si>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</si>
  <si>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</si>
  <si>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</si>
  <si>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</si>
  <si>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</si>
  <si>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</si>
  <si>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</si>
  <si>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</si>
  <si>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</si>
  <si>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</si>
  <si>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</si>
  <si>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</si>
  <si>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</si>
  <si>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</si>
  <si>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</si>
  <si>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</si>
  <si>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</si>
  <si>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</si>
  <si>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</si>
  <si>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</si>
  <si>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</si>
  <si>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</si>
  <si>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</si>
  <si>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</si>
  <si>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</si>
  <si>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</si>
  <si>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</si>
  <si>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</si>
  <si>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</si>
  <si>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</si>
  <si>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</si>
  <si>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</si>
  <si>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</si>
  <si>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</si>
  <si>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</si>
  <si>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</si>
  <si>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</si>
  <si>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</si>
  <si>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</si>
  <si>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</si>
  <si>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</si>
  <si>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</si>
  <si>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</si>
  <si>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</si>
  <si>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</si>
  <si>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</si>
  <si>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</si>
  <si>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</si>
  <si>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</si>
  <si>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</si>
  <si>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</si>
  <si>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</si>
  <si>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</si>
  <si>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</si>
  <si>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</si>
  <si>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</si>
  <si>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</si>
  <si>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</si>
  <si>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</si>
  <si>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</si>
  <si>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</si>
  <si>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</si>
  <si>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</si>
  <si>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</si>
  <si>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</si>
  <si>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</si>
  <si>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</si>
  <si>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</si>
  <si>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</si>
  <si>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</si>
  <si>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</si>
  <si>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</si>
  <si>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</si>
  <si>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</si>
  <si>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</si>
  <si>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</si>
  <si>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</si>
  <si>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</si>
  <si>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</si>
  <si>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</si>
  <si>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</si>
  <si>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</si>
  <si>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</si>
  <si>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</si>
  <si>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</si>
  <si>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</si>
  <si>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</si>
  <si>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</si>
  <si>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</si>
  <si>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</si>
  <si>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</si>
  <si>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</si>
  <si>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</si>
  <si>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</si>
  <si>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</si>
  <si>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</si>
  <si>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</si>
  <si>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</si>
  <si>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</si>
  <si>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</si>
  <si>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</si>
  <si>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</si>
  <si>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</si>
  <si>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</si>
  <si>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</si>
  <si>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</si>
  <si>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</si>
  <si>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</si>
  <si>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</si>
  <si>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</si>
  <si>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</si>
  <si>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</si>
  <si>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</si>
  <si>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</si>
  <si>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</si>
  <si>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</si>
  <si>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</si>
  <si>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</si>
  <si>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</si>
  <si>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</si>
  <si>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</si>
  <si>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</si>
  <si>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</si>
  <si>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</si>
  <si>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</si>
  <si>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</si>
  <si>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</si>
  <si>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</si>
  <si>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</si>
  <si>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</si>
  <si>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</si>
  <si>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</si>
  <si>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</si>
  <si>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</si>
  <si>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</si>
  <si>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</si>
  <si>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</si>
  <si>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</si>
  <si>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</si>
  <si>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</si>
  <si>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</si>
  <si>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</si>
  <si>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</si>
  <si>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</si>
  <si>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</si>
  <si>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</si>
  <si>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</si>
  <si>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</si>
  <si>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</si>
  <si>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</si>
  <si>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</si>
  <si>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</si>
  <si>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</si>
  <si>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</si>
  <si>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</si>
  <si>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</si>
  <si>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</si>
  <si>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</si>
  <si>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</si>
  <si>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</si>
  <si>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</si>
  <si>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</si>
  <si>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</si>
  <si>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</si>
  <si>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</si>
  <si>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</si>
  <si>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</si>
  <si>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</si>
  <si>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</si>
  <si>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</si>
  <si>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</si>
  <si>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</si>
  <si>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</si>
  <si>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</si>
  <si>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</si>
  <si>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</si>
  <si>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</si>
  <si>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</si>
  <si>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</si>
  <si>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</si>
  <si>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</si>
  <si>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</si>
  <si>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</si>
  <si>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</si>
  <si>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</si>
  <si>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</si>
  <si>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</si>
  <si>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</si>
  <si>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</si>
  <si>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</si>
  <si>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</si>
  <si>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</si>
  <si>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</si>
  <si>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</si>
  <si>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</si>
  <si>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</si>
  <si>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</si>
  <si>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</si>
  <si>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</si>
  <si>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</si>
  <si>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</si>
  <si>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</si>
  <si>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</si>
  <si>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</si>
  <si>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</si>
  <si>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</si>
  <si>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</si>
  <si>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</si>
  <si>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</si>
  <si>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</si>
  <si>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</si>
  <si>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</si>
  <si>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</si>
  <si>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</si>
  <si>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</si>
  <si>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</si>
  <si>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</si>
  <si>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</si>
  <si>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</si>
  <si>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</si>
  <si>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</si>
  <si>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</si>
  <si>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</si>
  <si>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</si>
  <si>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</si>
  <si>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</si>
  <si>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</si>
  <si>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</si>
  <si>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</si>
  <si>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</si>
  <si>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</si>
  <si>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</si>
  <si>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</si>
  <si>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</si>
  <si>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</si>
  <si>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</si>
  <si>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</si>
  <si>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</si>
  <si>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</si>
  <si>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</si>
  <si>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</si>
  <si>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</si>
  <si>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</si>
  <si>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</si>
  <si>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</si>
  <si>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</si>
  <si>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</si>
  <si>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</si>
  <si>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</si>
  <si>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</si>
  <si>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</si>
  <si>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</si>
  <si>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</si>
  <si>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</si>
  <si>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</si>
  <si>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</si>
  <si>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</si>
  <si>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</si>
  <si>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</si>
  <si>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</si>
  <si>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</si>
  <si>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</si>
  <si>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</si>
  <si>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</si>
  <si>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</si>
  <si>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</si>
  <si>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</si>
  <si>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</si>
  <si>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</si>
  <si>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</si>
  <si>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</si>
  <si>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</si>
  <si>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</si>
  <si>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</si>
  <si>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</si>
  <si>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</si>
  <si>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</si>
  <si>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</si>
  <si>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</si>
  <si>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</si>
  <si>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</si>
  <si>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</si>
  <si>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</si>
  <si>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</si>
  <si>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</si>
  <si>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</si>
  <si>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</si>
  <si>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</si>
  <si>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</si>
  <si>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</si>
  <si>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</si>
  <si>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</si>
  <si>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</si>
  <si>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</si>
  <si>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</si>
  <si>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</si>
  <si>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</si>
  <si>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</si>
  <si>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</si>
  <si>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</si>
  <si>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</si>
  <si>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</si>
  <si>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</si>
  <si>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</si>
  <si>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</si>
  <si>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</si>
  <si>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</si>
  <si>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</si>
  <si>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</si>
  <si>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</si>
  <si>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</si>
  <si>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</si>
  <si>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</si>
  <si>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</si>
  <si>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</si>
  <si>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</si>
  <si>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</si>
  <si>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</si>
  <si>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</si>
  <si>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</si>
  <si>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</si>
  <si>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</si>
  <si>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</si>
  <si>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</si>
  <si>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</si>
  <si>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</si>
  <si>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</si>
  <si>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</si>
  <si>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</si>
  <si>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</si>
  <si>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</si>
  <si>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</si>
  <si>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</si>
  <si>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</si>
  <si>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</si>
  <si>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</si>
  <si>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</si>
  <si>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</si>
  <si>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</si>
  <si>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</si>
  <si>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</si>
  <si>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</si>
  <si>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</si>
  <si>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</si>
  <si>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</si>
  <si>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</si>
  <si>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</si>
  <si>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</si>
  <si>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</si>
  <si>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</si>
  <si>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</si>
  <si>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</si>
  <si>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</si>
  <si>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</si>
  <si>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</si>
  <si>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</si>
  <si>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</si>
  <si>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</si>
  <si>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</si>
  <si>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</si>
  <si>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</si>
  <si>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</si>
  <si>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</si>
  <si>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</si>
  <si>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</si>
  <si>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</si>
  <si>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</si>
  <si>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</si>
  <si>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</si>
  <si>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</si>
  <si>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</si>
  <si>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</si>
  <si>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</si>
  <si>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</si>
  <si>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</si>
  <si>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</si>
  <si>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</si>
  <si>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</si>
  <si>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</si>
  <si>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</si>
  <si>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</si>
  <si>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</si>
  <si>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</si>
  <si>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</si>
  <si>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</si>
  <si>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</si>
  <si>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</si>
  <si>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</si>
  <si>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</si>
  <si>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</si>
  <si>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</si>
  <si>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</si>
  <si>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</si>
  <si>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</si>
  <si>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</si>
  <si>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</si>
  <si>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</si>
  <si>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</si>
  <si>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</si>
  <si>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</si>
  <si>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</si>
  <si>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</si>
  <si>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</si>
  <si>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</si>
  <si>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</si>
  <si>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</si>
  <si>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</si>
  <si>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</si>
  <si>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</si>
  <si>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</si>
  <si>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</si>
  <si>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</si>
  <si>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</si>
  <si>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</si>
  <si>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</si>
  <si>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</si>
  <si>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</si>
  <si>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</si>
  <si>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</si>
  <si>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</si>
  <si>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</si>
  <si>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</si>
  <si>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</si>
  <si>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</si>
  <si>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</si>
  <si>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</si>
  <si>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</si>
  <si>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</si>
  <si>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</si>
  <si>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</si>
  <si>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</si>
  <si>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</si>
  <si>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</si>
  <si>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</si>
  <si>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</si>
  <si>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</si>
  <si>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</si>
  <si>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</si>
  <si>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</si>
  <si>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</si>
  <si>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</si>
  <si>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</si>
  <si>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</si>
  <si>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</si>
  <si>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</si>
  <si>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</si>
  <si>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</si>
  <si>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</si>
  <si>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</si>
  <si>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</si>
  <si>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</si>
  <si>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</si>
  <si>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</si>
  <si>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</si>
  <si>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</si>
  <si>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</si>
  <si>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</si>
  <si>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</si>
  <si>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</si>
  <si>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</si>
  <si>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</si>
  <si>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</si>
  <si>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</si>
  <si>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</si>
  <si>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</si>
  <si>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</si>
  <si>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</si>
  <si>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</si>
  <si>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</si>
  <si>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</si>
  <si>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</si>
  <si>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</si>
  <si>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</si>
  <si>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</si>
  <si>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</si>
  <si>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</si>
  <si>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</si>
  <si>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</si>
  <si>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</si>
  <si>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</si>
  <si>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</si>
  <si>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</si>
  <si>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</si>
  <si>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</si>
  <si>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</si>
  <si>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</si>
  <si>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</si>
  <si>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</si>
  <si>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</si>
  <si>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</si>
  <si>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</si>
  <si>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</si>
  <si>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</si>
  <si>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</si>
  <si>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</si>
  <si>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</si>
  <si>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</si>
  <si>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</si>
  <si>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</si>
  <si>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</si>
  <si>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</si>
  <si>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</si>
  <si>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</si>
  <si>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</si>
  <si>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</si>
  <si>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</si>
  <si>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</si>
  <si>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</si>
  <si>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</si>
  <si>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</si>
  <si>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</si>
  <si>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</si>
  <si>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</si>
  <si>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</si>
  <si>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</si>
  <si>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</si>
  <si>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</si>
  <si>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</si>
  <si>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</si>
  <si>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</si>
  <si>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</si>
  <si>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</si>
  <si>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</si>
  <si>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</si>
  <si>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</si>
  <si>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</si>
  <si>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</si>
  <si>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</si>
  <si>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</si>
  <si>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</si>
  <si>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</si>
  <si>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</si>
  <si>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</si>
  <si>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</si>
  <si>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</si>
  <si>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</si>
  <si>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</si>
  <si>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</si>
  <si>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</si>
  <si>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</si>
  <si>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</si>
  <si>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</si>
  <si>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</si>
  <si>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</si>
  <si>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</si>
  <si>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</si>
  <si>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</si>
  <si>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</si>
  <si>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</si>
  <si>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</si>
  <si>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</si>
  <si>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</si>
  <si>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</si>
  <si>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</si>
  <si>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</si>
  <si>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</si>
  <si>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</si>
  <si>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</si>
  <si>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</si>
  <si>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</si>
  <si>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</si>
  <si>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</si>
  <si>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</si>
  <si>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</si>
  <si>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</si>
  <si>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</si>
  <si>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</si>
  <si>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</si>
  <si>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</si>
  <si>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</si>
  <si>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</si>
  <si>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</si>
  <si>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</si>
  <si>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</si>
  <si>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</si>
  <si>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</si>
  <si>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</si>
  <si>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</si>
  <si>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</si>
  <si>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</si>
  <si>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</si>
  <si>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</si>
  <si>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</si>
  <si>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</si>
  <si>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</si>
  <si>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</si>
  <si>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</si>
  <si>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</si>
  <si>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</si>
  <si>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</si>
  <si>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</si>
  <si>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</si>
  <si>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</si>
  <si>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</si>
  <si>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</si>
  <si>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</si>
  <si>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</si>
  <si>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</si>
  <si>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</si>
  <si>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</si>
  <si>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</si>
  <si>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</si>
  <si>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</si>
  <si>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</si>
  <si>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</si>
  <si>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</si>
  <si>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</si>
  <si>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</si>
  <si>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</si>
  <si>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</si>
  <si>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</si>
  <si>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</si>
  <si>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</si>
  <si>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</si>
  <si>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</si>
  <si>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</si>
  <si>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</si>
  <si>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</si>
  <si>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</si>
  <si>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</si>
  <si>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</si>
  <si>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</si>
  <si>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</si>
  <si>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</si>
  <si>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</si>
  <si>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</si>
  <si>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</si>
  <si>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</si>
  <si>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</si>
  <si>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</si>
  <si>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</si>
  <si>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</si>
  <si>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</si>
  <si>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</si>
  <si>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</si>
  <si>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</si>
  <si>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</si>
  <si>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</si>
  <si>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</si>
  <si>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</si>
  <si>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</si>
  <si>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</si>
  <si>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</si>
  <si>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</si>
  <si>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</si>
  <si>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</si>
  <si>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</si>
  <si>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</si>
  <si>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</si>
  <si>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</si>
  <si>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</si>
  <si>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</si>
  <si>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</si>
  <si>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</si>
  <si>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</si>
  <si>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</si>
  <si>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</si>
  <si>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</si>
  <si>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</si>
  <si>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</si>
  <si>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</si>
  <si>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</si>
  <si>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</si>
  <si>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</si>
  <si>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</si>
  <si>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</si>
  <si>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</si>
  <si>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</si>
  <si>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</si>
  <si>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</si>
  <si>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</si>
  <si>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</si>
  <si>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</si>
  <si>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</si>
  <si>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</si>
  <si>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</si>
  <si>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</si>
  <si>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</si>
  <si>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</si>
  <si>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</si>
  <si>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</si>
  <si>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</si>
  <si>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</si>
  <si>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</si>
  <si>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</si>
  <si>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</si>
  <si>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</si>
  <si>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</si>
  <si>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</si>
  <si>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</si>
  <si>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</si>
  <si>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</si>
  <si>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</si>
  <si>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</si>
  <si>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</si>
  <si>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</si>
  <si>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</si>
  <si>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</si>
  <si>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</si>
  <si>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</si>
  <si>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</si>
  <si>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</si>
  <si>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</si>
  <si>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</si>
  <si>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</si>
  <si>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</si>
  <si>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</si>
  <si>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</si>
  <si>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</si>
  <si>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</si>
  <si>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</si>
  <si>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</si>
  <si>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</si>
  <si>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</si>
  <si>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</si>
  <si>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</si>
  <si>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</si>
  <si>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</si>
  <si>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</si>
  <si>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</si>
  <si>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</si>
  <si>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</si>
  <si>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</si>
  <si>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</si>
  <si>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</si>
  <si>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</si>
  <si>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</si>
  <si>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</si>
  <si>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</si>
  <si>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</si>
  <si>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</si>
  <si>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</si>
  <si>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</si>
  <si>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</si>
  <si>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</si>
  <si>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</si>
  <si>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</si>
  <si>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</si>
  <si>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</si>
  <si>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</si>
  <si>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</si>
  <si>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</si>
  <si>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</si>
  <si>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</si>
  <si>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</si>
  <si>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</si>
  <si>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</si>
  <si>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</si>
  <si>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</si>
  <si>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</si>
  <si>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</si>
  <si>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</si>
  <si>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</si>
  <si>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</si>
  <si>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</si>
  <si>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</si>
  <si>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</si>
  <si>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</si>
  <si>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</si>
  <si>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</si>
  <si>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</si>
  <si>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</si>
  <si>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</si>
  <si>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</si>
  <si>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</si>
  <si>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</si>
  <si>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</si>
  <si>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</si>
  <si>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</si>
  <si>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</si>
  <si>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</si>
  <si>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</si>
  <si>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</si>
  <si>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</si>
  <si>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</si>
  <si>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</si>
  <si>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</si>
  <si>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</si>
  <si>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</si>
  <si>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</si>
  <si>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</si>
  <si>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</si>
  <si>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</si>
  <si>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</si>
  <si>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</si>
  <si>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</si>
  <si>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</si>
  <si>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</si>
  <si>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</si>
  <si>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</si>
  <si>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</si>
  <si>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</si>
  <si>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</si>
  <si>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</si>
  <si>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</si>
  <si>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</si>
  <si>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</si>
  <si>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</si>
  <si>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</si>
  <si>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</si>
  <si>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</si>
  <si>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</si>
  <si>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</si>
  <si>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</si>
  <si>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</si>
  <si>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</si>
  <si>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</si>
  <si>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</si>
  <si>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</si>
  <si>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</si>
  <si>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</si>
  <si>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</si>
  <si>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</si>
  <si>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</si>
  <si>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</si>
  <si>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</si>
  <si>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</si>
  <si>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</si>
  <si>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</si>
  <si>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</si>
  <si>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</si>
  <si>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</si>
  <si>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</si>
  <si>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</si>
  <si>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</si>
  <si>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</si>
  <si>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</si>
  <si>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</si>
  <si>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</si>
  <si>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</si>
  <si>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</si>
  <si>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</si>
  <si>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</si>
  <si>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</si>
  <si>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</si>
  <si>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</si>
  <si>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</si>
  <si>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</si>
  <si>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</si>
  <si>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</si>
  <si>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</si>
  <si>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</si>
  <si>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</si>
  <si>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</si>
  <si>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</si>
  <si>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</si>
  <si>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</si>
  <si>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</si>
  <si>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</si>
  <si>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</si>
  <si>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</si>
  <si>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</si>
  <si>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</si>
  <si>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</si>
  <si>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</si>
  <si>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</si>
  <si>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</si>
  <si>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</si>
  <si>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</si>
  <si>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</si>
  <si>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</si>
  <si>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</si>
  <si>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</si>
  <si>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</si>
  <si>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</si>
  <si>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</si>
  <si>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</si>
  <si>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</si>
  <si>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</si>
  <si>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</si>
  <si>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</si>
  <si>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</si>
  <si>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</si>
  <si>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</si>
  <si>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</si>
  <si>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</si>
  <si>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</si>
  <si>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</si>
  <si>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</si>
  <si>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</si>
  <si>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</si>
  <si>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</si>
  <si>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</si>
  <si>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</si>
  <si>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</si>
  <si>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</si>
  <si>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</si>
  <si>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</si>
  <si>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</si>
  <si>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</si>
  <si>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</si>
  <si>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</si>
  <si>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</si>
  <si>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</si>
  <si>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</si>
  <si>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</si>
  <si>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</si>
  <si>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</si>
  <si>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</si>
  <si>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</si>
  <si>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</si>
  <si>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</si>
  <si>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</si>
  <si>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</si>
  <si>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</si>
  <si>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</si>
  <si>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</si>
  <si>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</si>
  <si>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</si>
  <si>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</si>
  <si>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</si>
  <si>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</si>
  <si>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</si>
  <si>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</si>
  <si>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</si>
  <si>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</si>
  <si>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</si>
  <si>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</si>
  <si>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</si>
  <si>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</si>
  <si>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</si>
  <si>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</si>
  <si>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</si>
  <si>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</si>
  <si>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</si>
  <si>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</si>
  <si>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</si>
  <si>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</si>
  <si>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</si>
  <si>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</si>
  <si>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</si>
  <si>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</si>
  <si>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</si>
  <si>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</si>
  <si>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</si>
  <si>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</si>
  <si>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</si>
  <si>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</si>
  <si>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</si>
  <si>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</si>
  <si>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</si>
  <si>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</si>
  <si>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</si>
  <si>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</si>
  <si>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</si>
  <si>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</si>
  <si>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</si>
  <si>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</si>
  <si>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</si>
  <si>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</si>
  <si>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</si>
  <si>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</si>
  <si>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</si>
  <si>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</si>
  <si>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</si>
  <si>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</si>
  <si>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</si>
  <si>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</si>
  <si>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</si>
  <si>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</si>
  <si>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</si>
  <si>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</si>
  <si>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</si>
  <si>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</si>
  <si>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</si>
  <si>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</si>
  <si>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</si>
  <si>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</si>
  <si>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</si>
  <si>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</si>
  <si>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</si>
  <si>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</si>
  <si>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</si>
  <si>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</si>
  <si>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</si>
  <si>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</si>
  <si>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</si>
  <si>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</si>
  <si>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</si>
  <si>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</si>
  <si>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</si>
  <si>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</si>
  <si>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</si>
  <si>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</si>
  <si>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</si>
  <si>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</si>
  <si>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</si>
  <si>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</si>
  <si>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</si>
  <si>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</si>
  <si>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</si>
  <si>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</si>
  <si>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</si>
  <si>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</si>
  <si>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</si>
  <si>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</si>
  <si>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</si>
  <si>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</si>
  <si>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</si>
  <si>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</si>
  <si>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</si>
  <si>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</si>
  <si>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</si>
  <si>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</si>
  <si>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</si>
  <si>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</si>
  <si>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</si>
  <si>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</si>
  <si>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</si>
  <si>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</si>
  <si>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</si>
  <si>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</si>
  <si>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</si>
  <si>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</si>
  <si>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</si>
  <si>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</si>
  <si>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</si>
  <si>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</si>
  <si>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</si>
  <si>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</si>
  <si>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</si>
  <si>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</si>
  <si>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</si>
  <si>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</si>
  <si>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</si>
  <si>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</si>
  <si>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</si>
  <si>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</si>
  <si>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</si>
  <si>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</si>
  <si>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</si>
  <si>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</si>
  <si>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</si>
  <si>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</si>
  <si>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</si>
  <si>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</si>
  <si>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</si>
  <si>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</si>
  <si>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</si>
  <si>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</si>
  <si>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</si>
  <si>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</si>
  <si>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</si>
  <si>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</si>
  <si>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</si>
  <si>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</si>
  <si>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</si>
  <si>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</si>
  <si>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</si>
  <si>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</si>
  <si>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</si>
  <si>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</si>
  <si>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</si>
  <si>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</si>
  <si>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</si>
  <si>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</si>
  <si>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</si>
  <si>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</si>
  <si>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</si>
  <si>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</si>
  <si>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</si>
  <si>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</si>
  <si>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</si>
  <si>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</si>
  <si>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</si>
  <si>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</si>
  <si>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</si>
  <si>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</si>
  <si>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</si>
  <si>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</si>
  <si>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</si>
  <si>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</si>
  <si>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</si>
  <si>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</si>
  <si>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</si>
  <si>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</si>
  <si>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</si>
  <si>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</si>
  <si>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</si>
  <si>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</si>
  <si>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</si>
  <si>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</si>
  <si>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</si>
  <si>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</si>
  <si>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</si>
  <si>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</si>
  <si>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</si>
  <si>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</si>
  <si>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</si>
  <si>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</si>
  <si>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</si>
  <si>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</si>
  <si>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</si>
  <si>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</si>
  <si>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</si>
  <si>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</si>
  <si>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</si>
  <si>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</si>
  <si>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</si>
  <si>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</si>
  <si>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</si>
  <si>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</si>
  <si>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</si>
  <si>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</si>
  <si>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</si>
  <si>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</si>
  <si>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</si>
  <si>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</si>
  <si>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</si>
  <si>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</si>
  <si>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</si>
  <si>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</si>
  <si>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</si>
  <si>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</si>
  <si>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</si>
  <si>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</si>
  <si>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</si>
  <si>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</si>
  <si>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</si>
  <si>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</si>
  <si>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</si>
  <si>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</si>
  <si>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</si>
  <si>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</si>
  <si>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</si>
  <si>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</si>
  <si>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</si>
  <si>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</si>
  <si>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</si>
  <si>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</si>
  <si>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</si>
  <si>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</si>
  <si>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</si>
  <si>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</si>
  <si>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</si>
  <si>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</si>
  <si>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</si>
  <si>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</si>
  <si>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</si>
  <si>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</si>
  <si>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</si>
  <si>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</si>
  <si>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</si>
  <si>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</si>
  <si>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</si>
  <si>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</si>
  <si>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</si>
  <si>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</si>
  <si>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</si>
  <si>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</si>
  <si>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</si>
  <si>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</si>
  <si>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</si>
  <si>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</si>
  <si>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</si>
  <si>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</si>
  <si>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</si>
  <si>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</si>
  <si>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</si>
  <si>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</si>
  <si>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</si>
  <si>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</si>
  <si>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</si>
  <si>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</si>
  <si>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</si>
  <si>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</si>
  <si>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</si>
  <si>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</si>
  <si>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</si>
  <si>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</si>
  <si>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</si>
  <si>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</si>
  <si>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</si>
  <si>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</si>
  <si>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</si>
  <si>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</si>
  <si>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</si>
  <si>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</si>
  <si>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</si>
  <si>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</si>
  <si>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</si>
  <si>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</si>
  <si>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</si>
  <si>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</si>
  <si>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</si>
  <si>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</si>
  <si>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</si>
  <si>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</si>
  <si>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</si>
  <si>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</si>
  <si>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</si>
  <si>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</si>
  <si>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</si>
  <si>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</si>
  <si>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</si>
  <si>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</si>
  <si>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</si>
  <si>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</si>
  <si>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</si>
  <si>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</si>
  <si>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</si>
  <si>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</si>
  <si>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</si>
  <si>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</si>
  <si>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</si>
  <si>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</si>
  <si>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</si>
  <si>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</si>
  <si>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</si>
  <si>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</si>
  <si>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</si>
  <si>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</si>
  <si>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</si>
  <si>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</si>
  <si>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</si>
  <si>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</si>
  <si>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</si>
  <si>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</si>
  <si>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</si>
  <si>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</si>
  <si>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</si>
  <si>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</si>
  <si>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</si>
  <si>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</si>
  <si>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</si>
  <si>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</si>
  <si>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</si>
  <si>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</si>
  <si>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</si>
  <si>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</si>
  <si>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</si>
  <si>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</si>
  <si>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</si>
  <si>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</si>
  <si>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</si>
  <si>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</si>
  <si>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</si>
  <si>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</si>
  <si>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</si>
  <si>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</si>
  <si>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</si>
  <si>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</si>
  <si>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</si>
  <si>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</si>
  <si>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</si>
  <si>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</si>
  <si>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</si>
  <si>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</si>
  <si>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</si>
  <si>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</si>
  <si>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</si>
  <si>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</si>
  <si>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</si>
  <si>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</si>
  <si>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</si>
  <si>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</si>
  <si>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</si>
  <si>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</si>
  <si>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</si>
  <si>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</si>
  <si>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</si>
  <si>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</si>
  <si>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</si>
  <si>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</si>
  <si>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</si>
  <si>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</si>
  <si>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</si>
  <si>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</si>
  <si>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</si>
  <si>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</si>
  <si>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</si>
  <si>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</si>
  <si>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</si>
  <si>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</si>
  <si>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</si>
  <si>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</si>
  <si>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</si>
  <si>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</si>
  <si>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</si>
  <si>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</si>
  <si>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</si>
  <si>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</si>
  <si>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</si>
  <si>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</si>
  <si>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</si>
  <si>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</si>
  <si>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</si>
  <si>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</si>
  <si>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</si>
  <si>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</si>
  <si>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</si>
  <si>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</si>
  <si>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</si>
  <si>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</si>
  <si>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</si>
  <si>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</si>
  <si>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</si>
  <si>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</si>
  <si>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</si>
  <si>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</si>
  <si>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</si>
  <si>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</si>
  <si>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</si>
  <si>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</si>
  <si>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</si>
  <si>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</si>
  <si>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</si>
  <si>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</si>
  <si>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</si>
  <si>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</si>
  <si>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</si>
  <si>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</si>
  <si>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</si>
  <si>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</si>
  <si>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</si>
  <si>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</si>
  <si>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</si>
  <si>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</si>
  <si>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</si>
  <si>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</si>
  <si>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</si>
  <si>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</si>
  <si>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</si>
  <si>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</si>
  <si>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</si>
  <si>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</si>
  <si>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</si>
  <si>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</si>
  <si>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</si>
  <si>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</si>
  <si>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</si>
  <si>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</si>
  <si>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</si>
  <si>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</si>
  <si>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</si>
  <si>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</si>
  <si>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</si>
  <si>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</si>
  <si>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</si>
  <si>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</si>
  <si>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</si>
  <si>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</si>
  <si>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</si>
  <si>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</si>
  <si>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</si>
  <si>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</si>
  <si>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</si>
  <si>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</si>
  <si>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</si>
  <si>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</si>
  <si>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</si>
  <si>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</si>
  <si>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</si>
  <si>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</si>
  <si>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</si>
  <si>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</si>
  <si>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</si>
  <si>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</si>
  <si>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</si>
  <si>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</si>
  <si>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</si>
  <si>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</si>
  <si>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</si>
  <si>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</si>
  <si>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</si>
  <si>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</si>
  <si>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</si>
  <si>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</si>
  <si>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</si>
  <si>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</si>
  <si>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</si>
  <si>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</si>
  <si>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</si>
  <si>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</si>
  <si>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CON ARRIENDO - INSTITUCIONAL</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</si>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</sst>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5" zoomScale="85" zoomScaleNormal="85" zoomScaleSheetLayoutView="40" zoomScalePageLayoutView="40" workbookViewId="0">
      <selection activeCell="J87" sqref="J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243"/>
      <c r="I20" s="149" t="s">
        <v>1154</v>
      </c>
      <c r="J20" s="150" t="s">
        <v>706</v>
      </c>
      <c r="K20" s="151">
        <v>8889954112</v>
      </c>
      <c r="L20" s="152"/>
      <c r="M20" s="152">
        <v>44561</v>
      </c>
      <c r="N20" s="135">
        <f>+(M20-L20)/30</f>
        <v>1485.3666666666666</v>
      </c>
      <c r="O20" s="138"/>
      <c r="U20" s="134"/>
      <c r="V20" s="105">
        <f ca="1">NOW()</f>
        <v>44194.548855787034</v>
      </c>
      <c r="W20" s="105">
        <f ca="1">NOW()</f>
        <v>44194.548855787034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39136</v>
      </c>
      <c r="F48" s="145">
        <v>39263</v>
      </c>
      <c r="G48" s="160">
        <f>IF(AND(E48&lt;&gt;"",F48&lt;&gt;""),((F48-E48)/30),"")</f>
        <v>4.2333333333333334</v>
      </c>
      <c r="H48" s="114" t="s">
        <v>2723</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2686</v>
      </c>
      <c r="E49" s="145">
        <v>39468</v>
      </c>
      <c r="F49" s="145">
        <v>39782</v>
      </c>
      <c r="G49" s="160">
        <f t="shared" ref="G49:G50" si="2">IF(AND(E49&lt;&gt;"",F49&lt;&gt;""),((F49-E49)/30),"")</f>
        <v>10.466666666666667</v>
      </c>
      <c r="H49" s="122" t="s">
        <v>2723</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2685</v>
      </c>
      <c r="E50" s="145">
        <v>39570</v>
      </c>
      <c r="F50" s="145">
        <v>39813</v>
      </c>
      <c r="G50" s="160">
        <f t="shared" si="2"/>
        <v>8.1</v>
      </c>
      <c r="H50" s="122" t="s">
        <v>2724</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2688</v>
      </c>
      <c r="E51" s="145">
        <v>39449</v>
      </c>
      <c r="F51" s="145">
        <v>39813</v>
      </c>
      <c r="G51" s="160">
        <f t="shared" ref="G51:G107" si="3">IF(AND(E51&lt;&gt;"",F51&lt;&gt;""),((F51-E51)/30),"")</f>
        <v>12.133333333333333</v>
      </c>
      <c r="H51" s="122" t="s">
        <v>2725</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2689</v>
      </c>
      <c r="E52" s="145">
        <v>39841</v>
      </c>
      <c r="F52" s="145">
        <v>40178</v>
      </c>
      <c r="G52" s="160">
        <f t="shared" si="3"/>
        <v>11.233333333333333</v>
      </c>
      <c r="H52" s="119" t="s">
        <v>2725</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2690</v>
      </c>
      <c r="E53" s="145">
        <v>39853</v>
      </c>
      <c r="F53" s="145">
        <v>40178</v>
      </c>
      <c r="G53" s="160">
        <f t="shared" si="3"/>
        <v>10.833333333333334</v>
      </c>
      <c r="H53" s="119" t="s">
        <v>2726</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2691</v>
      </c>
      <c r="E54" s="145">
        <v>40129</v>
      </c>
      <c r="F54" s="145">
        <v>40512</v>
      </c>
      <c r="G54" s="160">
        <f t="shared" si="3"/>
        <v>12.766666666666667</v>
      </c>
      <c r="H54" s="122" t="s">
        <v>2727</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2692</v>
      </c>
      <c r="E55" s="145">
        <v>40191</v>
      </c>
      <c r="F55" s="145">
        <v>40543</v>
      </c>
      <c r="G55" s="160">
        <f t="shared" si="3"/>
        <v>11.733333333333333</v>
      </c>
      <c r="H55" s="122" t="s">
        <v>2725</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2693</v>
      </c>
      <c r="E56" s="145">
        <v>40211</v>
      </c>
      <c r="F56" s="145">
        <v>40512</v>
      </c>
      <c r="G56" s="160">
        <f t="shared" si="3"/>
        <v>10.033333333333333</v>
      </c>
      <c r="H56" s="114" t="s">
        <v>2726</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2694</v>
      </c>
      <c r="E57" s="145">
        <v>40550</v>
      </c>
      <c r="F57" s="145">
        <v>40904</v>
      </c>
      <c r="G57" s="160">
        <f t="shared" si="3"/>
        <v>11.8</v>
      </c>
      <c r="H57" s="64" t="s">
        <v>2725</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2695</v>
      </c>
      <c r="E58" s="145">
        <v>40939</v>
      </c>
      <c r="F58" s="145">
        <v>41274</v>
      </c>
      <c r="G58" s="160">
        <f t="shared" si="3"/>
        <v>11.166666666666666</v>
      </c>
      <c r="H58" s="64" t="s">
        <v>2734</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2696</v>
      </c>
      <c r="E59" s="145">
        <v>40918</v>
      </c>
      <c r="F59" s="145">
        <v>41274</v>
      </c>
      <c r="G59" s="160">
        <f t="shared" si="3"/>
        <v>11.866666666666667</v>
      </c>
      <c r="H59" s="64" t="s">
        <v>2725</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2697</v>
      </c>
      <c r="E60" s="145">
        <v>41178</v>
      </c>
      <c r="F60" s="145">
        <v>41243</v>
      </c>
      <c r="G60" s="160">
        <f t="shared" si="3"/>
        <v>2.1666666666666665</v>
      </c>
      <c r="H60" s="64" t="s">
        <v>2728</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2698</v>
      </c>
      <c r="E61" s="145">
        <v>41246</v>
      </c>
      <c r="F61" s="145">
        <v>41985</v>
      </c>
      <c r="G61" s="160">
        <f t="shared" si="3"/>
        <v>24.633333333333333</v>
      </c>
      <c r="H61" s="64" t="s">
        <v>2734</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2699</v>
      </c>
      <c r="E62" s="145">
        <v>41246</v>
      </c>
      <c r="F62" s="145">
        <v>41988</v>
      </c>
      <c r="G62" s="160">
        <f t="shared" si="3"/>
        <v>24.733333333333334</v>
      </c>
      <c r="H62" s="64" t="s">
        <v>2729</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2700</v>
      </c>
      <c r="E63" s="145">
        <v>41285</v>
      </c>
      <c r="F63" s="145">
        <v>41639</v>
      </c>
      <c r="G63" s="160">
        <f t="shared" si="3"/>
        <v>11.8</v>
      </c>
      <c r="H63" s="64" t="s">
        <v>2725</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2701</v>
      </c>
      <c r="E64" s="145">
        <v>41661</v>
      </c>
      <c r="F64" s="145">
        <v>42004</v>
      </c>
      <c r="G64" s="160">
        <f t="shared" si="3"/>
        <v>11.433333333333334</v>
      </c>
      <c r="H64" s="64" t="s">
        <v>2725</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2702</v>
      </c>
      <c r="E65" s="145">
        <v>42005</v>
      </c>
      <c r="F65" s="145">
        <v>42278</v>
      </c>
      <c r="G65" s="160">
        <f t="shared" si="3"/>
        <v>9.1</v>
      </c>
      <c r="H65" s="64" t="s">
        <v>2725</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2704</v>
      </c>
      <c r="E66" s="145">
        <v>42403</v>
      </c>
      <c r="F66" s="145">
        <v>42521</v>
      </c>
      <c r="G66" s="160">
        <f t="shared" si="3"/>
        <v>3.9333333333333331</v>
      </c>
      <c r="H66" s="122" t="s">
        <v>2729</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2703</v>
      </c>
      <c r="E67" s="145">
        <v>42307</v>
      </c>
      <c r="F67" s="145">
        <v>42369</v>
      </c>
      <c r="G67" s="160">
        <f t="shared" si="3"/>
        <v>2.0666666666666669</v>
      </c>
      <c r="H67" s="64" t="s">
        <v>2725</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2705</v>
      </c>
      <c r="E68" s="145">
        <v>41985</v>
      </c>
      <c r="F68" s="145">
        <v>42369</v>
      </c>
      <c r="G68" s="160">
        <f t="shared" si="3"/>
        <v>12.8</v>
      </c>
      <c r="H68" s="64" t="s">
        <v>2735</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2706</v>
      </c>
      <c r="E69" s="145">
        <v>41996</v>
      </c>
      <c r="F69" s="145">
        <v>42369</v>
      </c>
      <c r="G69" s="160">
        <f t="shared" si="3"/>
        <v>12.433333333333334</v>
      </c>
      <c r="H69" s="64" t="s">
        <v>2740</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2707</v>
      </c>
      <c r="E70" s="145">
        <v>41999</v>
      </c>
      <c r="F70" s="145">
        <v>42369</v>
      </c>
      <c r="G70" s="160">
        <f t="shared" si="3"/>
        <v>12.333333333333334</v>
      </c>
      <c r="H70" s="64" t="s">
        <v>2740</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2708</v>
      </c>
      <c r="E71" s="145">
        <v>42060</v>
      </c>
      <c r="F71" s="145">
        <v>42369</v>
      </c>
      <c r="G71" s="160">
        <f t="shared" si="3"/>
        <v>10.3</v>
      </c>
      <c r="H71" s="64" t="s">
        <v>2730</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2709</v>
      </c>
      <c r="E72" s="145">
        <v>42556</v>
      </c>
      <c r="F72" s="145">
        <v>42735</v>
      </c>
      <c r="G72" s="160">
        <f t="shared" si="3"/>
        <v>5.9666666666666668</v>
      </c>
      <c r="H72" s="64" t="s">
        <v>2731</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2710</v>
      </c>
      <c r="E73" s="145">
        <v>42401</v>
      </c>
      <c r="F73" s="145">
        <v>42644</v>
      </c>
      <c r="G73" s="160">
        <f t="shared" si="3"/>
        <v>8.1</v>
      </c>
      <c r="H73" s="64" t="s">
        <v>2732</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2711</v>
      </c>
      <c r="E74" s="145">
        <v>42644</v>
      </c>
      <c r="F74" s="145">
        <v>42735</v>
      </c>
      <c r="G74" s="160">
        <f t="shared" si="3"/>
        <v>3.0333333333333332</v>
      </c>
      <c r="H74" s="122" t="s">
        <v>2732</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2712</v>
      </c>
      <c r="E75" s="145">
        <v>42670</v>
      </c>
      <c r="F75" s="145">
        <v>42735</v>
      </c>
      <c r="G75" s="160">
        <f t="shared" si="3"/>
        <v>2.1666666666666665</v>
      </c>
      <c r="H75" s="122" t="s">
        <v>2736</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2713</v>
      </c>
      <c r="E76" s="145">
        <v>42343</v>
      </c>
      <c r="F76" s="145">
        <v>43084</v>
      </c>
      <c r="G76" s="160">
        <f t="shared" si="3"/>
        <v>24.7</v>
      </c>
      <c r="H76" s="122" t="s">
        <v>2730</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2714</v>
      </c>
      <c r="E77" s="145">
        <v>43039</v>
      </c>
      <c r="F77" s="145">
        <v>43100</v>
      </c>
      <c r="G77" s="160">
        <f t="shared" si="3"/>
        <v>2.0333333333333332</v>
      </c>
      <c r="H77" s="122" t="s">
        <v>2738</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2715</v>
      </c>
      <c r="E78" s="145">
        <v>43392</v>
      </c>
      <c r="F78" s="145">
        <v>43455</v>
      </c>
      <c r="G78" s="160">
        <f t="shared" si="3"/>
        <v>2.1</v>
      </c>
      <c r="H78" s="122" t="s">
        <v>2738</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2716</v>
      </c>
      <c r="E79" s="145">
        <v>43040</v>
      </c>
      <c r="F79" s="145">
        <v>43465</v>
      </c>
      <c r="G79" s="160">
        <f t="shared" si="3"/>
        <v>14.166666666666666</v>
      </c>
      <c r="H79" s="122" t="s">
        <v>2739</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2717</v>
      </c>
      <c r="E80" s="145">
        <v>43392</v>
      </c>
      <c r="F80" s="145">
        <v>43830</v>
      </c>
      <c r="G80" s="160">
        <f t="shared" si="3"/>
        <v>14.6</v>
      </c>
      <c r="H80" s="122" t="s">
        <v>2730</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2718</v>
      </c>
      <c r="E81" s="145">
        <v>42716</v>
      </c>
      <c r="F81" s="145">
        <v>43100</v>
      </c>
      <c r="G81" s="160">
        <f t="shared" si="3"/>
        <v>12.8</v>
      </c>
      <c r="H81" s="122" t="s">
        <v>2736</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2719</v>
      </c>
      <c r="E82" s="145">
        <v>43081</v>
      </c>
      <c r="F82" s="145">
        <v>43465</v>
      </c>
      <c r="G82" s="160">
        <f t="shared" si="3"/>
        <v>12.8</v>
      </c>
      <c r="H82" s="122" t="s">
        <v>2736</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2720</v>
      </c>
      <c r="E83" s="145">
        <v>43402</v>
      </c>
      <c r="F83" s="145">
        <v>43440</v>
      </c>
      <c r="G83" s="160">
        <f t="shared" si="3"/>
        <v>1.2666666666666666</v>
      </c>
      <c r="H83" s="122" t="s">
        <v>2737</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2721</v>
      </c>
      <c r="E84" s="145">
        <v>42718</v>
      </c>
      <c r="F84" s="145">
        <v>43084</v>
      </c>
      <c r="G84" s="160">
        <f t="shared" si="3"/>
        <v>12.2</v>
      </c>
      <c r="H84" s="64" t="s">
        <v>2733</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2741</v>
      </c>
      <c r="E85" s="145">
        <v>43466</v>
      </c>
      <c r="F85" s="145">
        <v>43753</v>
      </c>
      <c r="G85" s="160">
        <f t="shared" si="3"/>
        <v>9.5666666666666664</v>
      </c>
      <c r="H85" s="122" t="s">
        <v>2736</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2722</v>
      </c>
      <c r="E86" s="145">
        <v>43756</v>
      </c>
      <c r="F86" s="145">
        <v>43822</v>
      </c>
      <c r="G86" s="160">
        <f t="shared" si="3"/>
        <v>2.2000000000000002</v>
      </c>
      <c r="H86" s="122" t="s">
        <v>2736</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2742</v>
      </c>
      <c r="E87" s="145">
        <v>43738</v>
      </c>
      <c r="F87" s="145">
        <v>43822</v>
      </c>
      <c r="G87" s="160">
        <f t="shared" si="3"/>
        <v>2.8</v>
      </c>
      <c r="H87" s="122" t="s">
        <v>2733</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43881</v>
      </c>
      <c r="F114" s="145">
        <v>44196</v>
      </c>
      <c r="G114" s="160">
        <f>IF(AND(E114&lt;&gt;"",F114&lt;&gt;""),((F114-E114)/30),"")</f>
        <v>10.5</v>
      </c>
      <c r="H114" s="122" t="s">
        <v>2678</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222248852.80000001</v>
      </c>
      <c r="F185" s="92"/>
      <c r="G185" s="93"/>
      <c r="H185" s="88"/>
      <c r="I185" s="90" t="s">
        <v>2627</v>
      </c>
      <c r="J185" s="166">
        <f>+SUM(M179:M183)</f>
        <v>0.02</v>
      </c>
      <c r="K185" s="236" t="s">
        <v>2628</v>
      </c>
      <c r="L185" s="236"/>
      <c r="M185" s="94">
        <f>+J185*(SUM(K20:K35))</f>
        <v>177799082.24000001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2680</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2683</v>
      </c>
      <c r="L211" s="21"/>
      <c r="M211" s="21"/>
      <c r="N211" s="21"/>
      <c r="O211" s="8"/>
    </row>
    <row r="212" spans="1:15" x14ac:dyDescent="0.25">
      <c r="A212" s="9"/>
      <c r="B212" s="27" t="s">
        <v>2619</v>
      </c>
      <c r="C212" s="147"/>
      <c r="D212" s="21"/>
      <c r="G212" s="27" t="s">
        <v>2621</v>
      </c>
      <c r="H212" s="148" t="s">
        <v>2681</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a65d333d-5b59-4810-bc94-b80d9325abbc"/>
    <ds:schemaRef ds:uri="http://www.w3.org/XML/1998/namespace"/>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2020-12-29T13:33:18Z</cp:lastPrinted>
  <dcterms:created xsi:type="dcterms:W3CDTF">2020-10-14T21:57:42Z</dcterms:created>
  <dcterms:modified xsi:type="dcterms:W3CDTF">2020-12-29T18:10:26Z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