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Uramita-Peque-Cañasgordas-Fronti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<sst xmlns="http://schemas.openxmlformats.org/spreadsheetml/2006/main" count="3241" uniqueCount="2760">
  <si>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</si>
  <si>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</si>
  <si>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</si>
  <si>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</si>
  <si>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</si>
  <si>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</si>
  <si>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</si>
  <si>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</si>
  <si>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</si>
  <si>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</si>
  <si>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</si>
  <si>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</si>
  <si>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</si>
  <si>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</si>
  <si>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</si>
  <si>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</si>
  <si>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</si>
  <si>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</si>
  <si>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</si>
  <si>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</si>
  <si>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</si>
  <si>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</si>
  <si>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</si>
  <si>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</si>
  <si>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</si>
  <si>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</si>
  <si>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</si>
  <si>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</si>
  <si>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</si>
  <si>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</si>
  <si>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</si>
  <si>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</si>
  <si>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</si>
  <si>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</si>
  <si>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</si>
  <si>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</si>
  <si>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</si>
  <si>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</si>
  <si>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</si>
  <si>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</si>
  <si>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</si>
  <si>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</si>
  <si>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</si>
  <si>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</si>
  <si>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</si>
  <si>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</si>
  <si>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</si>
  <si>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</si>
  <si>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</si>
  <si>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</si>
  <si>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</si>
  <si>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</si>
  <si>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</si>
  <si>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</si>
  <si>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</si>
  <si>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</si>
  <si>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</si>
  <si>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</si>
  <si>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</si>
  <si>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</si>
  <si>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</si>
  <si>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</si>
  <si>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</si>
  <si>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</si>
  <si>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</si>
  <si>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</si>
  <si>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</si>
  <si>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</si>
  <si>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</si>
  <si>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</si>
  <si>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</si>
  <si>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</si>
  <si>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</si>
  <si>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</si>
  <si>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</si>
  <si>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</si>
  <si>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</si>
  <si>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</si>
  <si>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</si>
  <si>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</si>
  <si>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</si>
  <si>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</si>
  <si>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</si>
  <si>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</si>
  <si>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</si>
  <si>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</si>
  <si>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</si>
  <si>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</si>
  <si>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</si>
  <si>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</si>
  <si>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</si>
  <si>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</si>
  <si>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</si>
  <si>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</si>
  <si>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</si>
  <si>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</si>
  <si>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</si>
  <si>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</si>
  <si>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</si>
  <si>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</si>
  <si>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</si>
  <si>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</si>
  <si>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</si>
  <si>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</si>
  <si>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</si>
  <si>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</si>
  <si>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</si>
  <si>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</si>
  <si>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</si>
  <si>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</si>
  <si>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</si>
  <si>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</si>
  <si>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</si>
  <si>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</si>
  <si>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</si>
  <si>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</si>
  <si>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</si>
  <si>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</si>
  <si>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</si>
  <si>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</si>
  <si>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</si>
  <si>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</si>
  <si>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</si>
  <si>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</si>
  <si>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</si>
  <si>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</si>
  <si>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</si>
  <si>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</si>
  <si>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</si>
  <si>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</si>
  <si>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</si>
  <si>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</si>
  <si>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</si>
  <si>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</si>
  <si>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</si>
  <si>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</si>
  <si>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</si>
  <si>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</si>
  <si>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</si>
  <si>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</si>
  <si>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</si>
  <si>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</si>
  <si>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</si>
  <si>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</si>
  <si>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</si>
  <si>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</si>
  <si>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</si>
  <si>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</si>
  <si>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</si>
  <si>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</si>
  <si>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</si>
  <si>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</si>
  <si>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</si>
  <si>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</si>
  <si>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</si>
  <si>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</si>
  <si>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</si>
  <si>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</si>
  <si>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</si>
  <si>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</si>
  <si>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</si>
  <si>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</si>
  <si>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</si>
  <si>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</si>
  <si>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</si>
  <si>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</si>
  <si>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</si>
  <si>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</si>
  <si>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</si>
  <si>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</si>
  <si>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</si>
  <si>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</si>
  <si>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</si>
  <si>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</si>
  <si>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</si>
  <si>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</si>
  <si>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</si>
  <si>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</si>
  <si>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</si>
  <si>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</si>
  <si>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</si>
  <si>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</si>
  <si>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</si>
  <si>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</si>
  <si>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</si>
  <si>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</si>
  <si>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</si>
  <si>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</si>
  <si>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</si>
  <si>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</si>
  <si>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</si>
  <si>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</si>
  <si>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</si>
  <si>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</si>
  <si>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</si>
  <si>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</si>
  <si>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</si>
  <si>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</si>
  <si>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</si>
  <si>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</si>
  <si>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</si>
  <si>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</si>
  <si>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</si>
  <si>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</si>
  <si>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</si>
  <si>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</si>
  <si>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</si>
  <si>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</si>
  <si>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</si>
  <si>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</si>
  <si>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</si>
  <si>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</si>
  <si>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</si>
  <si>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</si>
  <si>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</si>
  <si>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</si>
  <si>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</si>
  <si>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</si>
  <si>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</si>
  <si>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</si>
  <si>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</si>
  <si>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</si>
  <si>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</si>
  <si>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</si>
  <si>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</si>
  <si>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</si>
  <si>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</si>
  <si>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</si>
  <si>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</si>
  <si>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</si>
  <si>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</si>
  <si>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</si>
  <si>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</si>
  <si>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</si>
  <si>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</si>
  <si>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</si>
  <si>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</si>
  <si>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</si>
  <si>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</si>
  <si>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</si>
  <si>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</si>
  <si>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</si>
  <si>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</si>
  <si>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</si>
  <si>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</si>
  <si>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</si>
  <si>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</si>
  <si>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</si>
  <si>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</si>
  <si>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</si>
  <si>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</si>
  <si>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</si>
  <si>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</si>
  <si>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</si>
  <si>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</si>
  <si>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</si>
  <si>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</si>
  <si>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</si>
  <si>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</si>
  <si>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</si>
  <si>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</si>
  <si>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</si>
  <si>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</si>
  <si>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</si>
  <si>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</si>
  <si>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</si>
  <si>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</si>
  <si>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</si>
  <si>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</si>
  <si>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</si>
  <si>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</si>
  <si>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</si>
  <si>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</si>
  <si>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</si>
  <si>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</si>
  <si>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</si>
  <si>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</si>
  <si>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</si>
  <si>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</si>
  <si>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</si>
  <si>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</si>
  <si>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</si>
  <si>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</si>
  <si>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</si>
  <si>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</si>
  <si>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</si>
  <si>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</si>
  <si>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</si>
  <si>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</si>
  <si>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</si>
  <si>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</si>
  <si>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</si>
  <si>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</si>
  <si>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</si>
  <si>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</si>
  <si>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</si>
  <si>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</si>
  <si>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</si>
  <si>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</si>
  <si>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</si>
  <si>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</si>
  <si>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</si>
  <si>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</si>
  <si>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</si>
  <si>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</si>
  <si>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</si>
  <si>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</si>
  <si>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</si>
  <si>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</si>
  <si>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</si>
  <si>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</si>
  <si>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</si>
  <si>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</si>
  <si>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</si>
  <si>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</si>
  <si>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</si>
  <si>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</si>
  <si>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</si>
  <si>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</si>
  <si>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</si>
  <si>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</si>
  <si>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</si>
  <si>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</si>
  <si>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</si>
  <si>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</si>
  <si>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</si>
  <si>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</si>
  <si>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</si>
  <si>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</si>
  <si>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</si>
  <si>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</si>
  <si>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</si>
  <si>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</si>
  <si>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</si>
  <si>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</si>
  <si>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</si>
  <si>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</si>
  <si>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</si>
  <si>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</si>
  <si>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</si>
  <si>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</si>
  <si>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</si>
  <si>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</si>
  <si>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</si>
  <si>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</si>
  <si>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</si>
  <si>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</si>
  <si>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</si>
  <si>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</si>
  <si>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</si>
  <si>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</si>
  <si>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</si>
  <si>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</si>
  <si>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</si>
  <si>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</si>
  <si>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</si>
  <si>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</si>
  <si>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</si>
  <si>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</si>
  <si>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</si>
  <si>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</si>
  <si>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</si>
  <si>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</si>
  <si>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</si>
  <si>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</si>
  <si>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</si>
  <si>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</si>
  <si>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</si>
  <si>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</si>
  <si>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</si>
  <si>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</si>
  <si>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</si>
  <si>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</si>
  <si>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</si>
  <si>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</si>
  <si>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</si>
  <si>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</si>
  <si>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</si>
  <si>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</si>
  <si>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</si>
  <si>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</si>
  <si>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</si>
  <si>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</si>
  <si>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</si>
  <si>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</si>
  <si>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</si>
  <si>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</si>
  <si>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</si>
  <si>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</si>
  <si>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</si>
  <si>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</si>
  <si>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</si>
  <si>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</si>
  <si>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</si>
  <si>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</si>
  <si>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</si>
  <si>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</si>
  <si>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</si>
  <si>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</si>
  <si>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</si>
  <si>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</si>
  <si>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</si>
  <si>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</si>
  <si>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</si>
  <si>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</si>
  <si>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</si>
  <si>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</si>
  <si>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</si>
  <si>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</si>
  <si>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</si>
  <si>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</si>
  <si>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</si>
  <si>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</si>
  <si>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</si>
  <si>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</si>
  <si>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</si>
  <si>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</si>
  <si>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</si>
  <si>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</si>
  <si>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</si>
  <si>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</si>
  <si>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</si>
  <si>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</si>
  <si>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</si>
  <si>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</si>
  <si>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</si>
  <si>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</si>
  <si>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</si>
  <si>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</si>
  <si>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</si>
  <si>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</si>
  <si>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</si>
  <si>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</si>
  <si>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</si>
  <si>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</si>
  <si>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</si>
  <si>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</si>
  <si>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</si>
  <si>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</si>
  <si>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</si>
  <si>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</si>
  <si>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</si>
  <si>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</si>
  <si>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</si>
  <si>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</si>
  <si>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</si>
  <si>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</si>
  <si>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</si>
  <si>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</si>
  <si>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</si>
  <si>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</si>
  <si>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</si>
  <si>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</si>
  <si>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</si>
  <si>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</si>
  <si>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</si>
  <si>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</si>
  <si>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</si>
  <si>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</si>
  <si>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</si>
  <si>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</si>
  <si>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</si>
  <si>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</si>
  <si>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</si>
  <si>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</si>
  <si>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</si>
  <si>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</si>
  <si>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</si>
  <si>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</si>
  <si>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</si>
  <si>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</si>
  <si>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</si>
  <si>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</si>
  <si>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</si>
  <si>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</si>
  <si>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</si>
  <si>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</si>
  <si>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</si>
  <si>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</si>
  <si>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</si>
  <si>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</si>
  <si>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</si>
  <si>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</si>
  <si>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</si>
  <si>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</si>
  <si>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</si>
  <si>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</si>
  <si>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</si>
  <si>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</si>
  <si>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</si>
  <si>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</si>
  <si>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</si>
  <si>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</si>
  <si>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</si>
  <si>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</si>
  <si>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</si>
  <si>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</si>
  <si>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</si>
  <si>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</si>
  <si>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</si>
  <si>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</si>
  <si>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</si>
  <si>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</si>
  <si>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</si>
  <si>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</si>
  <si>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</si>
  <si>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</si>
  <si>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</si>
  <si>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</si>
  <si>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</si>
  <si>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</si>
  <si>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</si>
  <si>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</si>
  <si>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</si>
  <si>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</si>
  <si>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</si>
  <si>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</si>
  <si>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</si>
  <si>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</si>
  <si>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</si>
  <si>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</si>
  <si>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</si>
  <si>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</si>
  <si>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</si>
  <si>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</si>
  <si>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</si>
  <si>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</si>
  <si>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</si>
  <si>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</si>
  <si>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</si>
  <si>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</si>
  <si>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</si>
  <si>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</si>
  <si>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</si>
  <si>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</si>
  <si>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</si>
  <si>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</si>
  <si>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</si>
  <si>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</si>
  <si>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</si>
  <si>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</si>
  <si>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</si>
  <si>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</si>
  <si>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</si>
  <si>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</si>
  <si>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</si>
  <si>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</si>
  <si>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</si>
  <si>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</si>
  <si>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</si>
  <si>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</si>
  <si>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</si>
  <si>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</si>
  <si>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</si>
  <si>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</si>
  <si>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</si>
  <si>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</si>
  <si>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</si>
  <si>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</si>
  <si>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</si>
  <si>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</si>
  <si>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</si>
  <si>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</si>
  <si>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</si>
  <si>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</si>
  <si>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</si>
  <si>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</si>
  <si>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</si>
  <si>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</si>
  <si>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</si>
  <si>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</si>
  <si>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</si>
  <si>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</si>
  <si>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</si>
  <si>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</si>
  <si>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</si>
  <si>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</si>
  <si>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</si>
  <si>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</si>
  <si>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</si>
  <si>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</si>
  <si>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</si>
  <si>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</si>
  <si>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</si>
  <si>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</si>
  <si>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</si>
  <si>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</si>
  <si>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</si>
  <si>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</si>
  <si>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</si>
  <si>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</si>
  <si>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</si>
  <si>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</si>
  <si>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</si>
  <si>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</si>
  <si>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</si>
  <si>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</si>
  <si>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</si>
  <si>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</si>
  <si>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</si>
  <si>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</si>
  <si>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</si>
  <si>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</si>
  <si>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</si>
  <si>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</si>
  <si>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</si>
  <si>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</si>
  <si>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</si>
  <si>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</si>
  <si>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</si>
  <si>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</si>
  <si>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</si>
  <si>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</si>
  <si>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</si>
  <si>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</si>
  <si>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</si>
  <si>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</si>
  <si>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</si>
  <si>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</si>
  <si>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</si>
  <si>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</si>
  <si>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</si>
  <si>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</si>
  <si>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</si>
  <si>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</si>
  <si>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</si>
  <si>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</si>
  <si>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</si>
  <si>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</si>
  <si>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</si>
  <si>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</si>
  <si>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</si>
  <si>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</si>
  <si>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</si>
  <si>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</si>
  <si>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</si>
  <si>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</si>
  <si>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</si>
  <si>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</si>
  <si>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</si>
  <si>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</si>
  <si>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</si>
  <si>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</si>
  <si>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</si>
  <si>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</si>
  <si>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</si>
  <si>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</si>
  <si>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</si>
  <si>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</si>
  <si>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</si>
  <si>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</si>
  <si>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</si>
  <si>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</si>
  <si>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</si>
  <si>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</si>
  <si>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</si>
  <si>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</si>
  <si>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</si>
  <si>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</si>
  <si>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</si>
  <si>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</si>
  <si>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</si>
  <si>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</si>
  <si>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</si>
  <si>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</si>
  <si>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</si>
  <si>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</si>
  <si>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</si>
  <si>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</si>
  <si>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</si>
  <si>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</si>
  <si>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</si>
  <si>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</si>
  <si>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</si>
  <si>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</si>
  <si>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</si>
  <si>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</si>
  <si>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</si>
  <si>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</si>
  <si>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</si>
  <si>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</si>
  <si>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</si>
  <si>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</si>
  <si>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</si>
  <si>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</si>
  <si>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</si>
  <si>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</si>
  <si>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</si>
  <si>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</si>
  <si>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</si>
  <si>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</si>
  <si>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</si>
  <si>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</si>
  <si>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</si>
  <si>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</si>
  <si>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</si>
  <si>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</si>
  <si>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</si>
  <si>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</si>
  <si>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</si>
  <si>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</si>
  <si>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</si>
  <si>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</si>
  <si>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</si>
  <si>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</si>
  <si>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</si>
  <si>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</si>
  <si>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</si>
  <si>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</si>
  <si>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</si>
  <si>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</si>
  <si>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</si>
  <si>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</si>
  <si>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</si>
  <si>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</si>
  <si>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</si>
  <si>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</si>
  <si>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</si>
  <si>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</si>
  <si>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</si>
  <si>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</si>
  <si>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</si>
  <si>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</si>
  <si>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</si>
  <si>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</si>
  <si>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</si>
  <si>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</si>
  <si>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</si>
  <si>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</si>
  <si>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</si>
  <si>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</si>
  <si>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</si>
  <si>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</si>
  <si>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</si>
  <si>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</si>
  <si>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</si>
  <si>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</si>
  <si>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</si>
  <si>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</si>
  <si>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</si>
  <si>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</si>
  <si>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</si>
  <si>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</si>
  <si>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</si>
  <si>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</si>
  <si>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</si>
  <si>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</si>
  <si>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</si>
  <si>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</si>
  <si>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</si>
  <si>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</si>
  <si>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</si>
  <si>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</si>
  <si>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</si>
  <si>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</si>
  <si>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</si>
  <si>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</si>
  <si>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</si>
  <si>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</si>
  <si>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</si>
  <si>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</si>
  <si>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</si>
  <si>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</si>
  <si>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</si>
  <si>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</si>
  <si>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</si>
  <si>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</si>
  <si>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</si>
  <si>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</si>
  <si>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</si>
  <si>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</si>
  <si>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</si>
  <si>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</si>
  <si>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</si>
  <si>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</si>
  <si>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</si>
  <si>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</si>
  <si>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</si>
  <si>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</si>
  <si>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</si>
  <si>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</si>
  <si>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</si>
  <si>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</si>
  <si>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</si>
  <si>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</si>
  <si>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</si>
  <si>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</si>
  <si>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</si>
  <si>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</si>
  <si>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</si>
  <si>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</si>
  <si>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</si>
  <si>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</si>
  <si>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</si>
  <si>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</si>
  <si>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</si>
  <si>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</si>
  <si>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</si>
  <si>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</si>
  <si>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</si>
  <si>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</si>
  <si>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</si>
  <si>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</si>
  <si>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</si>
  <si>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</si>
  <si>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</si>
  <si>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</si>
  <si>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</si>
  <si>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</si>
  <si>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</si>
  <si>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</si>
  <si>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</si>
  <si>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</si>
  <si>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</si>
  <si>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</si>
  <si>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</si>
  <si>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</si>
  <si>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</si>
  <si>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</si>
  <si>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</si>
  <si>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</si>
  <si>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</si>
  <si>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</si>
  <si>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</si>
  <si>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</si>
  <si>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</si>
  <si>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</si>
  <si>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</si>
  <si>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</si>
  <si>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</si>
  <si>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</si>
  <si>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</si>
  <si>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</si>
  <si>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</si>
  <si>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</si>
  <si>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</si>
  <si>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</si>
  <si>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</si>
  <si>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</si>
  <si>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</si>
  <si>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</si>
  <si>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</si>
  <si>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</si>
  <si>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</si>
  <si>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</si>
  <si>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</si>
  <si>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</si>
  <si>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</si>
  <si>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</si>
  <si>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</si>
  <si>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</si>
  <si>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</si>
  <si>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</si>
  <si>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</si>
  <si>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</si>
  <si>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</si>
  <si>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</si>
  <si>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</si>
  <si>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</si>
  <si>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</si>
  <si>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</si>
  <si>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</si>
  <si>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</si>
  <si>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</si>
  <si>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</si>
  <si>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</si>
  <si>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</si>
  <si>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</si>
  <si>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</si>
  <si>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</si>
  <si>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</si>
  <si>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</si>
  <si>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</si>
  <si>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</si>
  <si>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</si>
  <si>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</si>
  <si>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</si>
  <si>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</si>
  <si>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</si>
  <si>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</si>
  <si>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</si>
  <si>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</si>
  <si>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</si>
  <si>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</si>
  <si>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</si>
  <si>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</si>
  <si>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</si>
  <si>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</si>
  <si>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</si>
  <si>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</si>
  <si>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</si>
  <si>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</si>
  <si>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</si>
  <si>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</si>
  <si>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</si>
  <si>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</si>
  <si>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</si>
  <si>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</si>
  <si>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</si>
  <si>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</si>
  <si>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</si>
  <si>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</si>
  <si>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</si>
  <si>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</si>
  <si>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</si>
  <si>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</si>
  <si>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</si>
  <si>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</si>
  <si>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</si>
  <si>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</si>
  <si>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</si>
  <si>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</si>
  <si>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</si>
  <si>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</si>
  <si>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</si>
  <si>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</si>
  <si>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</si>
  <si>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</si>
  <si>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</si>
  <si>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</si>
  <si>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</si>
  <si>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</si>
  <si>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</si>
  <si>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</si>
  <si>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</si>
  <si>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</si>
  <si>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</si>
  <si>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</si>
  <si>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</si>
  <si>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</si>
  <si>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</si>
  <si>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</si>
  <si>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</si>
  <si>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</si>
  <si>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</si>
  <si>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</si>
  <si>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</si>
  <si>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</si>
  <si>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</si>
  <si>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</si>
  <si>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</si>
  <si>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</si>
  <si>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</si>
  <si>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</si>
  <si>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</si>
  <si>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</si>
  <si>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</si>
  <si>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</si>
  <si>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</si>
  <si>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</si>
  <si>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</si>
  <si>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</si>
  <si>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</si>
  <si>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</si>
  <si>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</si>
  <si>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</si>
  <si>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</si>
  <si>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</si>
  <si>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</si>
  <si>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</si>
  <si>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</si>
  <si>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</si>
  <si>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</si>
  <si>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</si>
  <si>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</si>
  <si>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</si>
  <si>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</si>
  <si>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</si>
  <si>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</si>
  <si>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</si>
  <si>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</si>
  <si>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</si>
  <si>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</si>
  <si>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</si>
  <si>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</si>
  <si>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</si>
  <si>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</si>
  <si>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</si>
  <si>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</si>
  <si>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</si>
  <si>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</si>
  <si>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</si>
  <si>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</si>
  <si>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</si>
  <si>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</si>
  <si>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</si>
  <si>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</si>
  <si>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</si>
  <si>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</si>
  <si>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</si>
  <si>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</si>
  <si>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</si>
  <si>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</si>
  <si>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</si>
  <si>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</si>
  <si>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</si>
  <si>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</si>
  <si>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</si>
  <si>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</si>
  <si>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</si>
  <si>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</si>
  <si>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</si>
  <si>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</si>
  <si>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</si>
  <si>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</si>
  <si>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</si>
  <si>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</si>
  <si>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</si>
  <si>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</si>
  <si>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</si>
  <si>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</si>
  <si>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</si>
  <si>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</si>
  <si>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</si>
  <si>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</si>
  <si>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</si>
  <si>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</si>
  <si>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</si>
  <si>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</si>
  <si>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</si>
  <si>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</si>
  <si>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</si>
  <si>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</si>
  <si>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</si>
  <si>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</si>
  <si>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</si>
  <si>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</si>
  <si>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</si>
  <si>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</si>
  <si>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</si>
  <si>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</si>
  <si>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</si>
  <si>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</si>
  <si>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</si>
  <si>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</si>
  <si>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</si>
  <si>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</si>
  <si>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</si>
  <si>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</si>
  <si>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</si>
  <si>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</si>
  <si>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</si>
  <si>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</si>
  <si>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</si>
  <si>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</si>
  <si>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</si>
  <si>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</si>
  <si>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</si>
  <si>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</si>
  <si>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</si>
  <si>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</si>
  <si>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</si>
  <si>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</si>
  <si>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</si>
  <si>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</si>
  <si>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</si>
  <si>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</si>
  <si>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</si>
  <si>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</si>
  <si>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</si>
  <si>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</si>
  <si>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</si>
  <si>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</si>
  <si>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</si>
  <si>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</si>
  <si>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</si>
  <si>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</si>
  <si>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</si>
  <si>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</si>
  <si>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</si>
  <si>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</si>
  <si>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</si>
  <si>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</si>
  <si>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</si>
  <si>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</si>
  <si>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</si>
  <si>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</si>
  <si>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</si>
  <si>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</si>
  <si>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</si>
  <si>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</si>
  <si>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</si>
  <si>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</si>
  <si>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</si>
  <si>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</si>
  <si>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</si>
  <si>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</si>
  <si>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</si>
  <si>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</si>
  <si>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</si>
  <si>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</si>
  <si>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</si>
  <si>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</si>
  <si>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</si>
  <si>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</si>
  <si>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</si>
  <si>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</si>
  <si>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</si>
  <si>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</si>
  <si>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</si>
  <si>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</si>
  <si>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</si>
  <si>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</si>
  <si>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</si>
  <si>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</si>
  <si>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</si>
  <si>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</si>
  <si>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</si>
  <si>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</si>
  <si>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</si>
  <si>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</si>
  <si>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</si>
  <si>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</si>
  <si>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</si>
  <si>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</si>
  <si>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</si>
  <si>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</si>
  <si>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</si>
  <si>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</si>
  <si>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</si>
  <si>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</si>
  <si>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</si>
  <si>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</si>
  <si>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</si>
  <si>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</si>
  <si>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</si>
  <si>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</si>
  <si>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</si>
  <si>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</si>
  <si>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</si>
  <si>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</si>
  <si>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</si>
  <si>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</si>
  <si>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</si>
  <si>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</si>
  <si>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</si>
  <si>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</si>
  <si>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</si>
  <si>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</si>
  <si>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</si>
  <si>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</si>
  <si>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</si>
  <si>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</si>
  <si>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</si>
  <si>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</si>
  <si>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</si>
  <si>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</si>
  <si>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</si>
  <si>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</si>
  <si>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</si>
  <si>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</si>
  <si>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</si>
  <si>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</si>
  <si>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</si>
  <si>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</si>
  <si>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</si>
  <si>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</si>
  <si>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</si>
  <si>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</si>
  <si>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</si>
  <si>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</si>
  <si>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</si>
  <si>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</si>
  <si>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</si>
  <si>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</si>
  <si>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</si>
  <si>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</si>
  <si>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</si>
  <si>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</si>
  <si>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</si>
  <si>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</si>
  <si>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</si>
  <si>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</si>
  <si>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</si>
  <si>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</si>
  <si>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</si>
  <si>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</si>
  <si>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</si>
  <si>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</si>
  <si>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</si>
  <si>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</si>
  <si>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</si>
  <si>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</si>
  <si>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</si>
  <si>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</si>
  <si>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</si>
  <si>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</si>
  <si>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</si>
  <si>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</si>
  <si>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</si>
  <si>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</si>
  <si>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</si>
  <si>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</si>
  <si>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</si>
  <si>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</si>
  <si>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</si>
  <si>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</si>
  <si>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</si>
  <si>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</si>
  <si>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</si>
  <si>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</si>
  <si>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</si>
  <si>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</si>
  <si>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</si>
  <si>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</si>
  <si>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</si>
  <si>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</si>
  <si>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</si>
  <si>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</si>
  <si>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</si>
  <si>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</si>
  <si>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</si>
  <si>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</si>
  <si>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</si>
  <si>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</si>
  <si>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</si>
  <si>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</si>
  <si>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</si>
  <si>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</si>
  <si>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</si>
  <si>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</si>
  <si>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</si>
  <si>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</si>
  <si>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</si>
  <si>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</si>
  <si>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</si>
  <si>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</si>
  <si>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</si>
  <si>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</si>
  <si>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</si>
  <si>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</si>
  <si>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</si>
  <si>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</si>
  <si>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</si>
  <si>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</si>
  <si>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</si>
  <si>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</si>
  <si>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</si>
  <si>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</si>
  <si>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</si>
  <si>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</si>
  <si>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</si>
  <si>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</si>
  <si>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</si>
  <si>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</si>
  <si>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</si>
  <si>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</si>
  <si>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</si>
  <si>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</si>
  <si>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</si>
  <si>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</si>
  <si>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</si>
  <si>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</si>
  <si>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</si>
  <si>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</si>
  <si>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</si>
  <si>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</si>
  <si>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</si>
  <si>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</si>
  <si>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</si>
  <si>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</si>
  <si>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</si>
  <si>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</si>
  <si>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</si>
  <si>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</si>
  <si>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</si>
  <si>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</si>
  <si>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</si>
  <si>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</si>
  <si>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</si>
  <si>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</si>
  <si>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</si>
  <si>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</si>
  <si>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</si>
  <si>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</si>
  <si>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</si>
  <si>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</si>
  <si>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</si>
  <si>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</si>
  <si>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</si>
  <si>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</si>
  <si>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</si>
  <si>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</si>
  <si>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</si>
  <si>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</si>
  <si>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</si>
  <si>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</si>
  <si>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</si>
  <si>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</si>
  <si>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</si>
  <si>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</si>
  <si>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</si>
  <si>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</si>
  <si>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</si>
  <si>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</si>
  <si>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</si>
  <si>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</si>
  <si>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</si>
  <si>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</si>
  <si>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</si>
  <si>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</si>
  <si>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</si>
  <si>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</si>
  <si>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</si>
  <si>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</si>
  <si>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</si>
  <si>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</si>
  <si>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</si>
  <si>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</si>
  <si>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</si>
  <si>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</si>
  <si>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</si>
  <si>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</si>
  <si>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</si>
  <si>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</si>
  <si>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</si>
  <si>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</si>
  <si>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</si>
  <si>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</si>
  <si>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</si>
  <si>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</si>
  <si>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</si>
  <si>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</si>
  <si>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</si>
  <si>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</si>
  <si>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</si>
  <si>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</si>
  <si>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</si>
  <si>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</si>
  <si>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</si>
  <si>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</si>
  <si>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</si>
  <si>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</si>
  <si>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</si>
  <si>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</si>
  <si>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</si>
  <si>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</si>
  <si>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</si>
  <si>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</si>
  <si>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</si>
  <si>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</si>
  <si>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</si>
  <si>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</si>
  <si>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</si>
  <si>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</si>
  <si>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</si>
  <si>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</si>
  <si>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</si>
  <si>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</si>
  <si>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</si>
  <si>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</si>
  <si>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</si>
  <si>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</si>
  <si>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</si>
  <si>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</si>
  <si>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</si>
  <si>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</si>
  <si>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</si>
  <si>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</si>
  <si>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</si>
  <si>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</si>
  <si>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</si>
  <si>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</si>
  <si>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</si>
  <si>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</si>
  <si>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</si>
  <si>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</si>
  <si>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</si>
  <si>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</si>
  <si>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</si>
  <si>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</si>
  <si>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</si>
  <si>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</si>
  <si>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</si>
  <si>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</si>
  <si>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</si>
  <si>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</si>
  <si>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</si>
  <si>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</si>
  <si>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</si>
  <si>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</si>
  <si>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</si>
  <si>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</si>
  <si>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</si>
  <si>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</si>
  <si>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</si>
  <si>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</si>
  <si>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</si>
  <si>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</si>
  <si>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</si>
  <si>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</si>
  <si>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</si>
  <si>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</si>
  <si>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</si>
  <si>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</si>
  <si>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</si>
  <si>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</si>
  <si>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</si>
  <si>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</si>
  <si>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</si>
  <si>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</si>
  <si>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</si>
  <si>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</si>
  <si>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</si>
  <si>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</si>
  <si>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</si>
  <si>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</si>
  <si>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</si>
  <si>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</si>
  <si>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</si>
  <si>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</si>
  <si>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</si>
  <si>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</si>
  <si>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</si>
  <si>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</si>
  <si>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</si>
  <si>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</si>
  <si>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</si>
  <si>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</si>
  <si>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</si>
  <si>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</si>
  <si>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</si>
  <si>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</si>
  <si>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</si>
  <si>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</si>
  <si>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</si>
  <si>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</si>
  <si>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</si>
  <si>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</si>
  <si>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</si>
  <si>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</si>
  <si>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</si>
  <si>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</si>
  <si>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</si>
  <si>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</si>
  <si>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</si>
  <si>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</si>
  <si>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</si>
  <si>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</si>
  <si>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</si>
  <si>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</si>
  <si>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</si>
  <si>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</si>
  <si>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</si>
  <si>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</si>
  <si>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</si>
  <si>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</si>
  <si>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</si>
  <si>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</si>
  <si>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</si>
  <si>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</si>
  <si>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</si>
  <si>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</si>
  <si>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</si>
  <si>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</si>
  <si>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</si>
  <si>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</si>
  <si>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</si>
  <si>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</si>
  <si>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</si>
  <si>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</si>
  <si>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</si>
  <si>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</si>
  <si>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</si>
  <si>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</si>
  <si>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</si>
  <si>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</si>
  <si>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</si>
  <si>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</si>
  <si>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</si>
  <si>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</si>
  <si>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</si>
  <si>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</si>
  <si>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</si>
  <si>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</si>
  <si>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</si>
  <si>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</si>
  <si>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</si>
  <si>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</si>
  <si>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</si>
  <si>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</si>
  <si>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</si>
  <si>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</si>
  <si>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</si>
  <si>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</si>
  <si>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</si>
  <si>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</si>
  <si>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</si>
  <si>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</si>
  <si>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</si>
  <si>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</si>
  <si>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</si>
  <si>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</si>
  <si>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</si>
  <si>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</si>
  <si>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</si>
  <si>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</si>
  <si>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</si>
  <si>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</si>
  <si>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</si>
  <si>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</si>
  <si>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</si>
  <si>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</si>
  <si>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</si>
  <si>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</si>
  <si>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</si>
  <si>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</si>
  <si>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</si>
  <si>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</si>
  <si>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</si>
  <si>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</si>
  <si>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</si>
  <si>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</si>
  <si>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</si>
  <si>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</si>
  <si>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</si>
  <si>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</si>
  <si>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</si>
  <si>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</si>
  <si>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</si>
  <si>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</si>
  <si>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</si>
  <si>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</si>
  <si>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</si>
  <si>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</si>
  <si>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</si>
  <si>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</si>
  <si>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</si>
  <si>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</si>
  <si>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</si>
  <si>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</si>
  <si>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</si>
  <si>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</si>
  <si>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</si>
  <si>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</si>
  <si>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</si>
  <si>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</si>
  <si>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</si>
  <si>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</si>
  <si>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</si>
  <si>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</si>
  <si>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</si>
  <si>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</si>
  <si>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</si>
  <si>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</si>
  <si>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</si>
  <si>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</si>
  <si>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</si>
  <si>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</si>
  <si>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</si>
  <si>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</si>
  <si>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</si>
  <si>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</si>
  <si>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</si>
  <si>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</si>
  <si>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</si>
  <si>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</si>
  <si>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</si>
  <si>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</si>
  <si>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</si>
  <si>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</si>
  <si>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</si>
  <si>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</si>
  <si>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</si>
  <si>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</si>
  <si>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</si>
  <si>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</si>
  <si>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</si>
  <si>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</si>
  <si>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</si>
  <si>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</si>
  <si>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</si>
  <si>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</si>
  <si>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</si>
  <si>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</si>
  <si>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</si>
  <si>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</si>
  <si>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</si>
  <si>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</si>
  <si>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</si>
  <si>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</si>
  <si>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</si>
  <si>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</si>
  <si>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</si>
  <si>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</si>
  <si>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</si>
  <si>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</si>
  <si>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</si>
  <si>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</si>
  <si>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</si>
  <si>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</si>
  <si>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</si>
  <si>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</si>
  <si>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</si>
  <si>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</si>
  <si>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</si>
  <si>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</si>
  <si>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</si>
  <si>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</si>
  <si>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</si>
  <si>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</si>
  <si>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</si>
  <si>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</si>
  <si>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</si>
  <si>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</si>
  <si>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</si>
  <si>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</si>
  <si>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</si>
  <si>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</si>
  <si>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</si>
  <si>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</si>
  <si>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</si>
  <si>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</si>
  <si>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</si>
  <si>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</si>
  <si>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</si>
  <si>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</si>
  <si>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</si>
  <si>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</si>
  <si>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</si>
  <si>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</si>
  <si>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</si>
  <si>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</si>
  <si>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</si>
  <si>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</si>
  <si>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</si>
  <si>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</si>
  <si>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</si>
  <si>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</si>
  <si>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</si>
  <si>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</si>
  <si>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</si>
  <si>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</si>
  <si>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</si>
  <si>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</si>
  <si>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</si>
  <si>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</si>
  <si>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</si>
  <si>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</si>
  <si>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</si>
  <si>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</si>
  <si>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</si>
  <si>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</si>
  <si>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</si>
  <si>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</si>
  <si>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</si>
  <si>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</si>
  <si>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</si>
  <si>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</si>
  <si>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</si>
  <si>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</si>
  <si>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</si>
  <si>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</si>
  <si>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</si>
  <si>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</si>
  <si>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</si>
  <si>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</si>
  <si>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</si>
  <si>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</si>
  <si>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</si>
  <si>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</si>
  <si>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</si>
  <si>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</si>
  <si>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</si>
  <si>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</si>
  <si>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</si>
  <si>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</si>
  <si>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</si>
  <si>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</si>
  <si>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</si>
  <si>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</si>
  <si>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</si>
  <si>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</si>
  <si>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</si>
  <si>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</si>
  <si>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</si>
  <si>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</si>
  <si>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</si>
  <si>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</si>
  <si>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</si>
  <si>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</si>
  <si>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</si>
  <si>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</si>
  <si>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</si>
  <si>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</si>
  <si>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</si>
  <si>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</si>
  <si>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</si>
  <si>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</si>
  <si>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</si>
  <si>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</si>
  <si>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</si>
  <si>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</si>
  <si>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</si>
  <si>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</si>
  <si>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</si>
  <si>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</si>
  <si>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</si>
  <si>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</si>
  <si>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</si>
  <si>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</si>
  <si>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</si>
  <si>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</si>
  <si>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</si>
  <si>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</si>
  <si>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</si>
  <si>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</si>
  <si>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</si>
  <si>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</si>
  <si>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</si>
  <si>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</si>
  <si>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</si>
  <si>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</si>
  <si>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</si>
  <si>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</si>
  <si>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</si>
  <si>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</si>
  <si>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</si>
  <si>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</si>
  <si>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</si>
  <si>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</si>
  <si>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</si>
  <si>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</si>
  <si>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</si>
  <si>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</si>
  <si>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</si>
  <si>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</si>
  <si>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</si>
  <si>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</si>
  <si>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</si>
  <si>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</si>
  <si>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</si>
  <si>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</si>
  <si>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</si>
  <si>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</si>
  <si>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</si>
  <si>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</si>
  <si>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</si>
  <si>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</si>
  <si>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</si>
  <si>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</si>
  <si>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</si>
  <si>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</si>
  <si>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</si>
  <si>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</si>
  <si>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</si>
  <si>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</si>
  <si>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</si>
  <si>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</si>
  <si>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</si>
  <si>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</si>
  <si>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</si>
  <si>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</si>
  <si>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</si>
  <si>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</si>
  <si>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</si>
  <si>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</si>
  <si>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</si>
  <si>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</si>
  <si>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</si>
  <si>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</si>
  <si>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</si>
  <si>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</si>
  <si>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</si>
  <si>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</si>
  <si>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</si>
  <si>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</si>
  <si>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</si>
  <si>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</si>
  <si>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</si>
  <si>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</si>
  <si>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</si>
  <si>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</si>
  <si>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</si>
  <si>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</si>
  <si>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</si>
  <si>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</si>
  <si>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</si>
  <si>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</si>
  <si>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</si>
  <si>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</si>
  <si>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</si>
  <si>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</si>
  <si>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</si>
  <si>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</si>
  <si>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</si>
  <si>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</si>
  <si>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</si>
  <si>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</si>
  <si>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</si>
  <si>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</si>
  <si>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</si>
  <si>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</si>
  <si>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</si>
  <si>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</si>
  <si>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</si>
  <si>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</si>
  <si>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</si>
  <si>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</si>
  <si>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</si>
  <si>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</si>
  <si>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</si>
  <si>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</si>
  <si>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</si>
  <si>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</si>
  <si>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</si>
  <si>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</si>
  <si>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</si>
  <si>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</si>
  <si>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</si>
  <si>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</si>
  <si>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</si>
  <si>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</si>
  <si>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</si>
  <si>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</si>
  <si>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</si>
  <si>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</si>
  <si>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</si>
  <si>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</si>
  <si>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</si>
  <si>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</si>
  <si>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</si>
  <si>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</si>
  <si>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</si>
  <si>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</si>
  <si>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</si>
  <si>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</si>
  <si>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</si>
  <si>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</si>
  <si>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</si>
  <si>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</si>
  <si>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</si>
  <si>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</si>
  <si>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</si>
  <si>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</si>
  <si>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</si>
  <si>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</si>
  <si>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</si>
  <si>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</si>
  <si>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</si>
  <si>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</si>
  <si>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</si>
  <si>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</si>
  <si>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</si>
  <si>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</si>
  <si>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</si>
  <si>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</si>
  <si>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</si>
  <si>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</si>
  <si>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</si>
  <si>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</si>
  <si>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</si>
  <si>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</si>
  <si>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</si>
  <si>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</si>
  <si>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</si>
  <si>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</si>
  <si>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</si>
  <si>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</si>
  <si>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</si>
  <si>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</si>
  <si>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</si>
  <si>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</si>
  <si>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</si>
  <si>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</si>
  <si>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</si>
  <si>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</si>
  <si>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</si>
  <si>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</si>
  <si>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</si>
  <si>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</si>
  <si>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</si>
  <si>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</si>
  <si>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</si>
  <si>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</si>
  <si>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</si>
  <si>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</si>
  <si>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</si>
  <si>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</si>
  <si>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</si>
  <si>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</si>
  <si>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</si>
  <si>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</si>
  <si>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</si>
  <si>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</si>
  <si>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</si>
  <si>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</si>
  <si>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</si>
  <si>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</si>
  <si>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</si>
  <si>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</si>
  <si>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</si>
  <si>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</si>
  <si>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</si>
  <si>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</si>
  <si>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</si>
  <si>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</si>
  <si>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</si>
  <si>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</si>
  <si>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</si>
  <si>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</si>
  <si>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</si>
  <si>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</si>
  <si>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</si>
  <si>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</si>
  <si>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</si>
  <si>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</si>
  <si>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</si>
  <si>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</si>
  <si>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</si>
  <si>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</si>
  <si>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</si>
  <si>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</si>
  <si>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</si>
  <si>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</si>
  <si>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</si>
  <si>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</si>
  <si>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</si>
  <si>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</si>
  <si>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</si>
  <si>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</si>
  <si>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</si>
  <si>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</si>
  <si>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</si>
  <si>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</si>
  <si>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</si>
  <si>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</si>
  <si>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</si>
  <si>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</si>
  <si>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</si>
  <si>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</si>
  <si>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</si>
  <si>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</si>
  <si>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</si>
  <si>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</si>
  <si>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</si>
  <si>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</si>
  <si>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</si>
  <si>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</si>
  <si>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</si>
  <si>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</si>
  <si>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</si>
  <si>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</si>
  <si>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</si>
  <si>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</si>
  <si>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</si>
  <si>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</si>
  <si>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</si>
  <si>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</si>
  <si>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</si>
  <si>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</si>
  <si>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</si>
  <si>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</si>
  <si>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</si>
  <si>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</si>
  <si>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</si>
  <si>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</si>
  <si>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</si>
  <si>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</si>
  <si>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</si>
  <si>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</si>
  <si>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</si>
  <si>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</si>
  <si>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</si>
  <si>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</si>
  <si>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</si>
  <si>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</si>
  <si>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</si>
  <si>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</si>
  <si>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</si>
  <si>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</si>
  <si>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</si>
  <si>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</si>
  <si>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</si>
  <si>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</si>
  <si>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</si>
  <si>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</si>
  <si>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</si>
  <si>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</si>
  <si>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</si>
  <si>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</si>
  <si>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</si>
  <si>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</si>
  <si>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</si>
  <si>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</si>
  <si>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</si>
  <si>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</si>
  <si>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</si>
  <si>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</si>
  <si>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</si>
  <si>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</si>
  <si>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</si>
  <si>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</si>
  <si>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</si>
  <si>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</si>
  <si>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</si>
  <si>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</si>
  <si>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</si>
  <si>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</si>
  <si>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</si>
  <si>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</si>
  <si>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</si>
  <si>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</si>
  <si>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</si>
  <si>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</si>
  <si>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</si>
  <si>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</si>
  <si>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</si>
  <si>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</si>
  <si>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</si>
  <si>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</si>
  <si>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</si>
  <si>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</si>
  <si>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</si>
  <si>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</si>
  <si>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</si>
  <si>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</si>
  <si>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</si>
  <si>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</si>
  <si>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</si>
  <si>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</si>
  <si>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</si>
  <si>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</si>
  <si>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</si>
  <si>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</si>
  <si>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</si>
  <si>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</si>
  <si>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</si>
  <si>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</si>
  <si>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</si>
  <si>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</si>
  <si>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</si>
  <si>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</si>
  <si>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</si>
  <si>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</si>
  <si>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</si>
  <si>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</si>
  <si>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</si>
  <si>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</si>
  <si>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</si>
  <si>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</si>
  <si>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</si>
  <si>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</si>
  <si>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</si>
  <si>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</si>
  <si>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</si>
  <si>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</si>
  <si>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</si>
  <si>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</si>
  <si>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</si>
  <si>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</si>
  <si>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</si>
  <si>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</si>
  <si>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</si>
  <si>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</si>
  <si>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</si>
  <si>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</si>
  <si>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</si>
  <si>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</si>
  <si>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</si>
  <si>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</si>
  <si>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</si>
  <si>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</si>
  <si>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</si>
  <si>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</si>
  <si>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</si>
  <si>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</si>
  <si>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</si>
  <si>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</si>
  <si>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</si>
  <si>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</si>
  <si>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</si>
  <si>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</si>
  <si>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</si>
  <si>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</si>
  <si>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</si>
  <si>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</si>
  <si>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</si>
  <si>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</si>
  <si>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</si>
  <si>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</si>
  <si>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</si>
  <si>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</si>
  <si>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</si>
  <si>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</si>
  <si>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</si>
  <si>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</si>
  <si>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</si>
  <si>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</si>
  <si>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</si>
  <si>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</si>
  <si>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</si>
  <si>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</si>
  <si>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</si>
  <si>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</si>
  <si>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</si>
  <si>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</si>
  <si>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</si>
  <si>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</si>
  <si>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</si>
  <si>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</si>
  <si>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</si>
  <si>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</si>
  <si>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</si>
  <si>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</si>
  <si>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</si>
  <si>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</si>
  <si>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</si>
  <si>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</si>
  <si>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</si>
  <si>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</si>
  <si>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</si>
  <si>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</si>
  <si>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</si>
  <si>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</si>
  <si>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</si>
  <si>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</si>
  <si>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</si>
  <si>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</si>
  <si>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</si>
  <si>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</si>
  <si>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</si>
  <si>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</si>
  <si>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</si>
  <si>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</si>
  <si>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</si>
  <si>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</si>
  <si>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</si>
  <si>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</si>
  <si>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</si>
  <si>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</si>
  <si>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</si>
  <si>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</si>
  <si>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</si>
  <si>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</si>
  <si>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</si>
  <si>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</si>
  <si>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</si>
  <si>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</si>
  <si>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</si>
  <si>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</si>
  <si>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</si>
  <si>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</si>
  <si>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</si>
  <si>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</si>
  <si>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</si>
  <si>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</si>
  <si>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</si>
  <si>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</si>
  <si>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</si>
  <si>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</si>
  <si>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</si>
  <si>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</si>
  <si>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</si>
  <si>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</si>
  <si>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</si>
  <si>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</si>
  <si>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</si>
  <si>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</si>
  <si>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</si>
  <si>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</si>
  <si>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</si>
  <si>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</si>
  <si>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</si>
  <si>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</si>
  <si>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</si>
  <si>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</si>
  <si>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</si>
  <si>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</si>
  <si>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</si>
  <si>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</si>
  <si>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</si>
  <si>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</si>
  <si>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</si>
  <si>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</si>
  <si>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</si>
  <si>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</si>
  <si>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</si>
  <si>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</si>
  <si>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</si>
  <si>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</si>
  <si>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</si>
  <si>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</si>
  <si>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</si>
  <si>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</si>
  <si>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</si>
  <si>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</si>
  <si>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</si>
  <si>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</si>
  <si>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</si>
  <si>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</si>
  <si>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</si>
  <si>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</si>
  <si>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</si>
  <si>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</si>
  <si>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</si>
  <si>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</si>
  <si>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</si>
  <si>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</si>
  <si>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</si>
  <si>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</si>
  <si>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</si>
  <si>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</si>
  <si>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</si>
  <si>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</si>
  <si>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</si>
  <si>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</si>
  <si>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</si>
  <si>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</si>
  <si>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</si>
  <si>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</si>
  <si>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</si>
  <si>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</si>
  <si>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</si>
  <si>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</si>
  <si>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</si>
  <si>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</si>
  <si>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</si>
  <si>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</si>
  <si>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</si>
  <si>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</si>
  <si>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</si>
  <si>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</si>
  <si>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</si>
  <si>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</si>
  <si>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</si>
  <si>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</si>
  <si>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</si>
  <si>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</si>
  <si>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</si>
  <si>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</si>
  <si>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</si>
  <si>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</si>
  <si>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</si>
  <si>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</si>
  <si>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</si>
  <si>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</si>
  <si>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</si>
  <si>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</si>
  <si>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</si>
  <si>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</si>
  <si>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</si>
  <si>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</si>
  <si>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</si>
  <si>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</si>
  <si>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</si>
  <si>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</si>
  <si>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</si>
  <si>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</si>
  <si>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</si>
  <si>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</si>
  <si>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</si>
  <si>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</si>
  <si>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</si>
  <si>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</si>
  <si>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</si>
  <si>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</si>
  <si>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</si>
  <si>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</si>
  <si>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</si>
  <si>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</si>
  <si>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</si>
  <si>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</si>
  <si>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</si>
  <si>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</si>
  <si>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</si>
  <si>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</si>
  <si>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</si>
  <si>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</si>
  <si>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</si>
  <si>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</si>
  <si>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</si>
  <si>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</si>
  <si>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</si>
  <si>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</si>
  <si>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</si>
  <si>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</si>
  <si>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</si>
  <si>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</si>
  <si>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</si>
  <si>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</si>
  <si>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</si>
  <si>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</si>
  <si>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</si>
  <si>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</si>
  <si>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</si>
  <si>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</si>
  <si>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</si>
  <si>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</si>
  <si>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</si>
  <si>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</si>
  <si>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</si>
  <si>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</si>
  <si>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</si>
  <si>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</si>
  <si>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</si>
  <si>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</si>
  <si>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</si>
  <si>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</si>
  <si>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</si>
  <si>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</si>
  <si>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</si>
  <si>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</si>
  <si>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</si>
  <si>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</si>
  <si>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</si>
  <si>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</si>
  <si>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</si>
  <si>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</si>
  <si>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</si>
  <si>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</si>
  <si>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</si>
  <si>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</si>
  <si>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</si>
  <si>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</si>
  <si>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</si>
  <si>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</si>
  <si>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</si>
  <si>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</si>
  <si>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</si>
  <si>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</si>
  <si>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</si>
  <si>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</si>
  <si>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</si>
  <si>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</si>
  <si>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</si>
  <si>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</si>
  <si>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</si>
  <si>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</si>
  <si>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</si>
  <si>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</si>
  <si>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</si>
  <si>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</si>
  <si>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</si>
  <si>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</si>
  <si>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</si>
  <si>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</si>
  <si>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</si>
  <si>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</si>
  <si>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</si>
  <si>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</si>
  <si>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</si>
  <si>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</si>
  <si>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</si>
  <si>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</si>
  <si>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</si>
  <si>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</si>
  <si>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</si>
  <si>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</si>
  <si>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</si>
  <si>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</si>
  <si>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</si>
  <si>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</si>
  <si>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</si>
  <si>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</si>
  <si>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</si>
  <si>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</si>
  <si>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</si>
  <si>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</si>
  <si>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</si>
  <si>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</si>
  <si>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</si>
  <si>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</si>
  <si>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</si>
  <si>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</si>
  <si>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</si>
  <si>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</si>
  <si>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</si>
  <si>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</si>
  <si>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</si>
  <si>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</si>
  <si>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</si>
  <si>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</si>
  <si>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</si>
  <si>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</si>
  <si>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</si>
  <si>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</si>
  <si>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</si>
  <si>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</si>
  <si>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</si>
  <si>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</si>
  <si>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</si>
  <si>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</si>
  <si>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</si>
  <si>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</si>
  <si>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</si>
  <si>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</si>
  <si>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</si>
  <si>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</si>
  <si>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</si>
  <si>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</si>
  <si>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</si>
  <si>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</si>
  <si>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</si>
  <si>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</si>
  <si>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</si>
  <si>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</si>
  <si>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</si>
  <si>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</si>
  <si>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</si>
  <si>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</si>
  <si>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</si>
  <si>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</si>
  <si>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</si>
  <si>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</si>
  <si>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</si>
  <si>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</si>
  <si>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</si>
  <si>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</si>
  <si>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</si>
  <si>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</si>
  <si>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</si>
  <si>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</si>
  <si>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</si>
  <si>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</si>
  <si>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</si>
  <si>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</si>
  <si>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</si>
  <si>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</si>
  <si>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</si>
  <si>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</si>
  <si>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</si>
  <si>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</si>
  <si>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</si>
  <si>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</si>
  <si>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</si>
  <si>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</si>
  <si>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</si>
  <si>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</si>
  <si>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</si>
  <si>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</si>
  <si>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</si>
  <si>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</si>
  <si>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</si>
  <si>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</si>
  <si>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</si>
  <si>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</si>
  <si>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</si>
  <si>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</si>
  <si>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</si>
  <si>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</si>
  <si>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</si>
  <si>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</si>
  <si>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</si>
  <si>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</si>
  <si>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</si>
  <si>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</si>
  <si>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</si>
  <si>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</si>
  <si>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</si>
  <si>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</si>
  <si>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</si>
  <si>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</si>
  <si>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</si>
  <si>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</si>
  <si>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</si>
  <si>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</si>
  <si>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</si>
  <si>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</si>
  <si>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</si>
  <si>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</si>
  <si>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</si>
  <si>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</si>
  <si>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</si>
  <si>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</si>
  <si>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</si>
  <si>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</si>
  <si>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</si>
  <si>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</si>
  <si>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</si>
  <si>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</si>
  <si>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</si>
  <si>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</si>
  <si>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</si>
  <si>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</si>
  <si>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</si>
  <si>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</si>
  <si>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</si>
  <si>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</si>
  <si>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</si>
  <si>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</si>
  <si>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</si>
  <si>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</si>
  <si>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</si>
  <si>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</si>
  <si>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</si>
  <si>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</si>
  <si>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</si>
  <si>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</si>
  <si>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</si>
  <si>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</si>
  <si>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</si>
  <si>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</si>
  <si>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</si>
  <si>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</si>
  <si>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</si>
  <si>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</si>
  <si>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</si>
  <si>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</si>
  <si>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</si>
  <si>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</si>
  <si>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</si>
  <si>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</si>
  <si>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</si>
  <si>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</si>
  <si>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</si>
  <si>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</si>
  <si>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</si>
  <si>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</si>
  <si>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</si>
  <si>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</si>
  <si>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</si>
  <si>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</si>
  <si>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</si>
  <si>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</si>
  <si>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</si>
  <si>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</si>
  <si>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</si>
  <si>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</si>
  <si>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</si>
  <si>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</si>
  <si>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</si>
  <si>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</si>
  <si>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</si>
  <si>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</si>
  <si>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</si>
  <si>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</si>
  <si>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</si>
  <si>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</si>
  <si>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</si>
  <si>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</si>
  <si>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</si>
  <si>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</si>
  <si>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</si>
  <si>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</si>
  <si>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</si>
  <si>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</si>
  <si>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</si>
  <si>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</si>
  <si>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</si>
  <si>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</si>
  <si>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</si>
  <si>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</si>
  <si>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</si>
  <si>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</si>
  <si>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</si>
  <si>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</si>
  <si>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</si>
  <si>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</si>
  <si>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</si>
  <si>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</si>
  <si>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</si>
  <si>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</si>
  <si>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</si>
  <si>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</si>
  <si>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</si>
  <si>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</si>
  <si>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</si>
  <si>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</si>
  <si>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</si>
  <si>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</si>
  <si>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</si>
  <si>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</si>
  <si>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</si>
  <si>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</si>
  <si>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</si>
  <si>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</si>
  <si>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</si>
  <si>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</si>
  <si>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</si>
  <si>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</si>
  <si>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</si>
  <si>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</si>
  <si>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</si>
  <si>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</si>
  <si>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</si>
  <si>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</si>
  <si>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</si>
  <si>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</si>
  <si>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</si>
  <si>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</si>
  <si>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</si>
  <si>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</si>
  <si>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</si>
  <si>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</si>
  <si>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</si>
  <si>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</si>
  <si>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</si>
  <si>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</si>
  <si>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</si>
  <si>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</si>
  <si>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</si>
  <si>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</si>
  <si>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</si>
  <si>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</si>
  <si>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</si>
  <si>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</si>
  <si>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</si>
  <si>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</si>
  <si>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</si>
  <si>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</si>
  <si>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</si>
  <si>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</si>
  <si>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</si>
  <si>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</si>
  <si>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</si>
  <si>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</si>
  <si>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</si>
  <si>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</si>
  <si>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</si>
  <si>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</si>
  <si>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</si>
  <si>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</si>
  <si>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</si>
  <si>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</si>
  <si>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</si>
  <si>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</si>
  <si>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</si>
  <si>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</si>
  <si>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</si>
  <si>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</si>
  <si>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</si>
  <si>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</si>
  <si>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</si>
  <si>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</si>
  <si>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</si>
  <si>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</si>
  <si>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</si>
  <si>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</si>
  <si>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</si>
  <si>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</si>
  <si>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</si>
  <si>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</si>
  <si>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</si>
  <si>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</si>
  <si>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</si>
  <si>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</si>
  <si>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</si>
  <si>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</si>
  <si>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</si>
  <si>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</si>
  <si>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</si>
  <si>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</si>
  <si>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</si>
  <si>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</si>
  <si>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</si>
  <si>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</si>
  <si>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</si>
  <si>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</si>
  <si>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</si>
  <si>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</si>
  <si>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</si>
  <si>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</si>
  <si>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</si>
  <si>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</si>
  <si>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</si>
  <si>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</si>
  <si>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</si>
  <si>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</si>
  <si>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</si>
  <si>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</si>
  <si>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</si>
  <si>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</si>
  <si>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</si>
  <si>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</si>
  <si>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</si>
  <si>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</si>
  <si>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</si>
  <si>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</si>
  <si>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</si>
  <si>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</si>
  <si>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</si>
  <si>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</si>
  <si>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</si>
  <si>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</si>
  <si>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</si>
  <si>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</si>
  <si>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</si>
  <si>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</si>
  <si>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</si>
  <si>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</si>
  <si>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</si>
  <si>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</si>
  <si>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</si>
  <si>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</si>
  <si>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</si>
  <si>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</si>
  <si>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</si>
  <si>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</si>
  <si>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</si>
  <si>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</si>
  <si>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</si>
  <si>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</si>
  <si>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</si>
  <si>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</si>
  <si>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</si>
  <si>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</si>
  <si>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</si>
  <si>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</si>
  <si>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</si>
  <si>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</si>
  <si>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</si>
  <si>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</si>
  <si>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</si>
  <si>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</si>
  <si>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</si>
  <si>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</si>
  <si>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</si>
  <si>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</si>
  <si>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</si>
  <si>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</si>
  <si>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</si>
  <si>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</si>
  <si>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</si>
  <si>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</si>
  <si>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</si>
  <si>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</si>
  <si>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</si>
  <si>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</si>
  <si>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</si>
  <si>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</si>
  <si>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</si>
  <si>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DEPARTAMENTO DE ANTIOQUIA</t>
  </si>
  <si>
    <t>PRESTAR  SERVICIOS PARA BRINDAR ATENCION INTEGRAL A LA PRIMERA INFANCIA BAJO LAS MODALIDADES FAMILIAR, HOGARES COMUNITARIOS E INSTITUCIONAL EN LOS MUNICIPIOS DE APARTADO, CHIGORODO, FRONTINO, MARINILLA, MUTATA, NECOCLI, SABANALARGA, SAN JUAN DE URABA, SAN PEDRO DE URABA, Y TURBO.</t>
  </si>
  <si>
    <t>APARTADO, CHIGORODO, FRONTINO, MARINILLA, MUTATA,NECOCLI,SABANALARGA,SAN JUAN DE URABA, SAN PEDRO DE URABA Y TURBO.</t>
  </si>
  <si>
    <t>CAJA DE COMPENSACION COMFAMA</t>
  </si>
  <si>
    <t>CW2241646-23641</t>
  </si>
  <si>
    <t xml:space="preserve">EL CONTRATISTA SE OBLIGA PARA CON COMFAMA, POR SU CUENTA Y BAJO SU EXCLUSIVA RESPONSABILIDAD Y AUTONOMIA TECNICA, DIRECTA, ADMINISTRATIVA, FINANCIERA Y EN SUS PROPIAS SEDES, A COORDINAR, DIRIGIR, ADMINISTRAR Y EJECUTAR, UN PROGRAMA DE ATENCION NO CONVECIONAL QUE POSIBILITA EL ABORDAJE INTEGRAL DEL NIÑO Y LA NIÑA DE CERO A CINCO AÑOS DE EDAD Y MUJERES GESTANTES, EN ENTORNOS FAMILIARES DEL DEPARTAMENTO DE ANTIOQUIA. 
</t>
  </si>
  <si>
    <t>2021-5-20000006.0</t>
  </si>
  <si>
    <t>Uramita-Peque-Cañasgordas y Frontino</t>
  </si>
  <si>
    <t>LA CEJA, CAÑAS GORDAS, PUERTO BERRIO, GUARNE, SANTA FE DE ANTIOQUIA</t>
  </si>
  <si>
    <t>0716-2012</t>
  </si>
  <si>
    <t>0961-2012</t>
  </si>
  <si>
    <t>1682-2012</t>
  </si>
  <si>
    <t>MINISTERIO DE EDUCACIÓN NACIONAL</t>
  </si>
  <si>
    <t>05-2276</t>
  </si>
  <si>
    <t>553</t>
  </si>
  <si>
    <t>4600003201</t>
  </si>
  <si>
    <t>327</t>
  </si>
  <si>
    <t>4600005048</t>
  </si>
  <si>
    <t>4600006676</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</si>
  <si>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</si>
  <si>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</si>
  <si>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BRINDAR ATENCIÓN INTEGRAL A LA PRIMERA  INFANCIA EN LOS CENTROS DE DESARROLLO INFANTIL TEMPRANO, EN EL MARCO DE LA ESTRATEGIA "DE CERO A SIMEPRE" EN EL DEPARTAMENTO DE ANTIOQUIA.</t>
  </si>
  <si>
    <t>DABEIBA, FRONTINO,CAÑASGORDAS, URAMITA, PEQUE</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</si>
  <si>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</si>
  <si>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DABEIBA, CAÑASGORDAS, URAMITA, PEQUE, FRONTINO</t>
  </si>
  <si>
    <t>PRESTAR LOS SERVICIOS DE ATENCIÓN INTEGAL EN EDUCACIÓN INICIAL, CUIDADO Y NUTRICIÓN A LOS NIÑOS Y NIÑAS MENORES DE CINCO (5) AÑOS REGISTRADOS EN EL SISBEN I,II O III O EN SITUACIÓN DE DESPLAZAMIENTO BENEFICIARIOS DEL PROGRAMA DE ATENCÍON INTEGAL A LA PRIMERA INFANCIA -PAIPI, EN TRÁNSITO A AL ESTRATEGIA DE "CERO A SIEMPRE" A TRAVÉS DE PROPUESTAS DE INTERVENCIÓN OPORTUNAS, PERTINNETES Y DE  CALIDAD EN LA MODALIDAD O MODALIDADES DE ATENCIÓN DEFINIDA(S), POR LA ENTIDAD ADHERENTE.</t>
  </si>
  <si>
    <t>ATENDER A LA PRIMERA INFANCIA EN EL MARCO DE LA ESTRATEGIA DE "CERO A SIEMPRE", DE CONFIRMADAD CON LAS DIRECTRICES, LINEAMIENTOS Y PARÁMETROS ESTABLECIDOS POR EL ICBF, ASÍ COMO REGULAR LAS RELACIONES ENTRE LAS PARTES DERIVADAS DE LA ENTREGA DE APORTES DE ICBF A LA ENTIDAD ADMINISTRADORA DE SERVICIO, PARA QUE ESTE ASUMA CON SU PERSONAL Y BAJO SU EXCLUSIVA RESPONSABILIDAD DICHA ATENCIÓN.</t>
  </si>
  <si>
    <t>AUNAR ESFUERZOS PARA LA PROMOCIÓN DEL DESARROLLO INFANTIL TEMPRANO EN LAS SUBREGIONES DEL MAGDALENA MEDIO, OCCIDENTE, SUROESTE, EN EL MUNICIPIO DE AMALFI  Y  YOLOMBÓ, BAJO LA MODALIDAD FAMILIAR O INSTITUCIONAL EN EL MARCO DE LA ESTRATEGIA DE CERO A SIEMPRE.</t>
  </si>
  <si>
    <t>AMALFI, ARMENIA MANTEQUILLA, CARACOLI, EBEJICO, SOPETRAN, TITIRIBI, URAMITA, BURITICA, CAICEDO, MACEO, CAÑASGORDAS, PUERTO BERRIO, PUERTO TRIUNFO, AMALFI, YOLOMBÓ</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</si>
  <si>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</si>
  <si>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</si>
  <si>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 xml:space="preserve">AMAGÁ, CAÑASGORDAS, EBÉJICO, HELICONIA, LA PINTADA, MACEO, RIONEGRO, SANTA FE DE ANTIOQUIA, PUERTO TRIUNFO Y YONDÓ. </t>
  </si>
  <si>
    <t xml:space="preserve"> PRESTAR SERVICIOS PARA BRINDAR ATENCIÓN INTEGRAL  A LA PRIMERA INFANCIA BAJO LAS MODALIDADES FAMILIAR, INSTITUCIONAL Y COMUNITARIA INTEGRAL EN LOS MUNICIPIOS DE CAREPA, FRONTINO, MUTATA, NECOCLI, SAN JUAN DE URABÁ, SAN PEDRO DE URABÁ, TURBO.</t>
  </si>
  <si>
    <t>CAREPA, MUTATÁ, NECOCLÍ, FRONTINO, SAN JUAN DE URABÁ, TURBO, SAN PEDRO DE URABÁ</t>
  </si>
  <si>
    <t>INTEGRAR ESFUERZOS PARA LA PROMOCIÓN DEL DESARROLLO INTEGRAL TEMPRANO DE LA PRIMERA INFANCIA EN EL DEPARTAMENTO DE ANTIOQUIA, Y PARA LA IMPLEMENTACIÓN DEL SISTEMA DEPARTAMENTAL DE GESTIÓN DEL DESARROLLO INTEGRAL TEMPRANO.</t>
  </si>
  <si>
    <t>CAREPA, MUTATÁ, NECOCLÍ, 
SAN JUAN DE URABÁ, SAN PEDRO DE URABA, TURBO, FRONTINO</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</si>
  <si>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</si>
  <si>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APARTADO, CHIGORODO,  ABRIAQUI, CAÑASGORDAS, EBEJICO, FRONTINO, HELICONIA, MUTATA, NECOCLI, SAN JUAN DE URABA, SAN PEDRO DE URABA, TURBO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</si>
</sst>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2728</v>
      </c>
      <c r="D15" s="35"/>
      <c r="E15" s="35"/>
      <c r="F15" s="5"/>
      <c r="G15" s="32" t="s">
        <v>1168</v>
      </c>
      <c r="H15" s="102" t="s">
        <v>36</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36</v>
      </c>
      <c r="J20" s="143" t="s">
        <v>2729</v>
      </c>
      <c r="K20" s="144">
        <v>1673238299</v>
      </c>
      <c r="L20" s="145">
        <v>44197</v>
      </c>
      <c r="M20" s="145">
        <v>44561</v>
      </c>
      <c r="N20" s="130">
        <f>+(M20-L20)/30</f>
        <v>12.133333333333333</v>
      </c>
      <c r="O20" s="133"/>
      <c r="U20" s="129"/>
      <c r="V20" s="104">
        <f ca="1">NOW()</f>
        <v>44194.670095023146</v>
      </c>
      <c r="W20" s="104">
        <f ca="1">NOW()</f>
        <v>44194.670095023146</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2715</v>
      </c>
      <c r="C48" s="111" t="s">
        <v>31</v>
      </c>
      <c r="D48" s="109" t="s">
        <v>2731</v>
      </c>
      <c r="E48" s="140">
        <v>40938</v>
      </c>
      <c r="F48" s="140">
        <v>41273</v>
      </c>
      <c r="G48" s="153">
        <f>IF(AND(E48&lt;&gt;"",F48&lt;&gt;""),((F48-E48)/30),"")</f>
        <v>11.166666666666666</v>
      </c>
      <c r="H48" s="113" t="s">
        <v>2741</v>
      </c>
      <c r="I48" s="112" t="s">
        <v>36</v>
      </c>
      <c r="J48" s="178" t="s">
        <v>2742</v>
      </c>
      <c r="K48" s="115">
        <v>3324918968</v>
      </c>
      <c r="L48" s="114" t="s">
        <v>1148</v>
      </c>
      <c r="M48" s="116">
        <v>1</v>
      </c>
      <c r="N48" s="114" t="s">
        <v>27</v>
      </c>
      <c r="O48" s="114" t="s">
        <v>26</v>
      </c>
      <c r="P48" s="78"/>
    </row>
    <row r="49" spans="1:16" s="6" customFormat="1" ht="24.75" customHeight="1" x14ac:dyDescent="0.25">
      <c r="A49" s="138">
        <v>2</v>
      </c>
      <c r="B49" s="110" t="s">
        <v>2715</v>
      </c>
      <c r="C49" s="111" t="s">
        <v>31</v>
      </c>
      <c r="D49" s="109" t="s">
        <v>2732</v>
      </c>
      <c r="E49" s="140">
        <v>41088</v>
      </c>
      <c r="F49" s="140">
        <v>41273</v>
      </c>
      <c r="G49" s="153">
        <f t="shared" ref="G49:G50" si="2">IF(AND(E49&lt;&gt;"",F49&lt;&gt;""),((F49-E49)/30),"")</f>
        <v>6.166666666666667</v>
      </c>
      <c r="H49" s="113" t="s">
        <v>2743</v>
      </c>
      <c r="I49" s="112" t="s">
        <v>36</v>
      </c>
      <c r="J49" s="178" t="s">
        <v>2744</v>
      </c>
      <c r="K49" s="115">
        <v>616343040</v>
      </c>
      <c r="L49" s="114" t="s">
        <v>1148</v>
      </c>
      <c r="M49" s="116">
        <v>1</v>
      </c>
      <c r="N49" s="114" t="s">
        <v>27</v>
      </c>
      <c r="O49" s="114" t="s">
        <v>26</v>
      </c>
      <c r="P49" s="78"/>
    </row>
    <row r="50" spans="1:16" s="6" customFormat="1" ht="24.75" customHeight="1" x14ac:dyDescent="0.25">
      <c r="A50" s="138">
        <v>3</v>
      </c>
      <c r="B50" s="110" t="s">
        <v>2715</v>
      </c>
      <c r="C50" s="111" t="s">
        <v>31</v>
      </c>
      <c r="D50" s="109" t="s">
        <v>2733</v>
      </c>
      <c r="E50" s="140">
        <v>41264</v>
      </c>
      <c r="F50" s="140">
        <v>41851</v>
      </c>
      <c r="G50" s="153">
        <f t="shared" si="2"/>
        <v>19.566666666666666</v>
      </c>
      <c r="H50" s="118" t="s">
        <v>2745</v>
      </c>
      <c r="I50" s="112" t="s">
        <v>36</v>
      </c>
      <c r="J50" s="112" t="s">
        <v>2746</v>
      </c>
      <c r="K50" s="115">
        <v>3740493224</v>
      </c>
      <c r="L50" s="114" t="s">
        <v>1148</v>
      </c>
      <c r="M50" s="116">
        <v>1</v>
      </c>
      <c r="N50" s="114" t="s">
        <v>27</v>
      </c>
      <c r="O50" s="114" t="s">
        <v>26</v>
      </c>
      <c r="P50" s="78"/>
    </row>
    <row r="51" spans="1:16" s="6" customFormat="1" ht="24.75" customHeight="1" outlineLevel="1" x14ac:dyDescent="0.25">
      <c r="A51" s="138">
        <v>4</v>
      </c>
      <c r="B51" s="110" t="s">
        <v>2734</v>
      </c>
      <c r="C51" s="111" t="s">
        <v>31</v>
      </c>
      <c r="D51" s="109" t="s">
        <v>2735</v>
      </c>
      <c r="E51" s="140">
        <v>41300</v>
      </c>
      <c r="F51" s="140">
        <v>41451</v>
      </c>
      <c r="G51" s="153">
        <f t="shared" ref="G51:G107" si="3">IF(AND(E51&lt;&gt;"",F51&lt;&gt;""),((F51-E51)/30),"")</f>
        <v>5.0333333333333332</v>
      </c>
      <c r="H51" s="113" t="s">
        <v>2747</v>
      </c>
      <c r="I51" s="112" t="s">
        <v>36</v>
      </c>
      <c r="J51" s="112" t="s">
        <v>66</v>
      </c>
      <c r="K51" s="115">
        <v>62795700</v>
      </c>
      <c r="L51" s="114" t="s">
        <v>1148</v>
      </c>
      <c r="M51" s="116">
        <v>1</v>
      </c>
      <c r="N51" s="114" t="s">
        <v>27</v>
      </c>
      <c r="O51" s="114" t="s">
        <v>26</v>
      </c>
      <c r="P51" s="78"/>
    </row>
    <row r="52" spans="1:16" s="7" customFormat="1" ht="24.75" customHeight="1" outlineLevel="1" x14ac:dyDescent="0.25">
      <c r="A52" s="139">
        <v>5</v>
      </c>
      <c r="B52" s="110" t="s">
        <v>2715</v>
      </c>
      <c r="C52" s="111" t="s">
        <v>31</v>
      </c>
      <c r="D52" s="109" t="s">
        <v>2736</v>
      </c>
      <c r="E52" s="140">
        <v>41661</v>
      </c>
      <c r="F52" s="140">
        <v>41851</v>
      </c>
      <c r="G52" s="153">
        <f t="shared" si="3"/>
        <v>6.333333333333333</v>
      </c>
      <c r="H52" s="118" t="s">
        <v>2748</v>
      </c>
      <c r="I52" s="112" t="s">
        <v>36</v>
      </c>
      <c r="J52" s="112" t="s">
        <v>2744</v>
      </c>
      <c r="K52" s="115">
        <v>625836335</v>
      </c>
      <c r="L52" s="114" t="s">
        <v>1148</v>
      </c>
      <c r="M52" s="116">
        <v>1</v>
      </c>
      <c r="N52" s="114" t="s">
        <v>27</v>
      </c>
      <c r="O52" s="114" t="s">
        <v>26</v>
      </c>
      <c r="P52" s="79"/>
    </row>
    <row r="53" spans="1:16" s="7" customFormat="1" ht="24.75" customHeight="1" outlineLevel="1" x14ac:dyDescent="0.25">
      <c r="A53" s="139">
        <v>6</v>
      </c>
      <c r="B53" s="110" t="s">
        <v>2722</v>
      </c>
      <c r="C53" s="111" t="s">
        <v>31</v>
      </c>
      <c r="D53" s="109" t="s">
        <v>2737</v>
      </c>
      <c r="E53" s="140">
        <v>42061</v>
      </c>
      <c r="F53" s="140">
        <v>42369</v>
      </c>
      <c r="G53" s="153">
        <f t="shared" si="3"/>
        <v>10.266666666666667</v>
      </c>
      <c r="H53" s="118" t="s">
        <v>2749</v>
      </c>
      <c r="I53" s="112" t="s">
        <v>36</v>
      </c>
      <c r="J53" s="112" t="s">
        <v>2750</v>
      </c>
      <c r="K53" s="115">
        <v>5043221449</v>
      </c>
      <c r="L53" s="114" t="s">
        <v>1148</v>
      </c>
      <c r="M53" s="116">
        <v>1</v>
      </c>
      <c r="N53" s="114" t="s">
        <v>27</v>
      </c>
      <c r="O53" s="114" t="s">
        <v>26</v>
      </c>
      <c r="P53" s="79"/>
    </row>
    <row r="54" spans="1:16" s="7" customFormat="1" ht="24.75" customHeight="1" outlineLevel="1" x14ac:dyDescent="0.25">
      <c r="A54" s="139">
        <v>7</v>
      </c>
      <c r="B54" s="110" t="s">
        <v>2715</v>
      </c>
      <c r="C54" s="111" t="s">
        <v>31</v>
      </c>
      <c r="D54" s="109" t="s">
        <v>2738</v>
      </c>
      <c r="E54" s="140">
        <v>42396</v>
      </c>
      <c r="F54" s="140">
        <v>42674</v>
      </c>
      <c r="G54" s="153">
        <f t="shared" si="3"/>
        <v>9.2666666666666675</v>
      </c>
      <c r="H54" s="113" t="s">
        <v>2751</v>
      </c>
      <c r="I54" s="112" t="s">
        <v>36</v>
      </c>
      <c r="J54" s="112" t="s">
        <v>86</v>
      </c>
      <c r="K54" s="117">
        <v>422724555</v>
      </c>
      <c r="L54" s="114" t="s">
        <v>1148</v>
      </c>
      <c r="M54" s="116">
        <v>1</v>
      </c>
      <c r="N54" s="114" t="s">
        <v>27</v>
      </c>
      <c r="O54" s="114" t="s">
        <v>26</v>
      </c>
      <c r="P54" s="79"/>
    </row>
    <row r="55" spans="1:16" s="7" customFormat="1" ht="24.75" customHeight="1" outlineLevel="1" x14ac:dyDescent="0.25">
      <c r="A55" s="139">
        <v>8</v>
      </c>
      <c r="B55" s="110" t="s">
        <v>2722</v>
      </c>
      <c r="C55" s="111" t="s">
        <v>31</v>
      </c>
      <c r="D55" s="109" t="s">
        <v>2739</v>
      </c>
      <c r="E55" s="140">
        <v>42459</v>
      </c>
      <c r="F55" s="140">
        <v>42735</v>
      </c>
      <c r="G55" s="153">
        <f t="shared" si="3"/>
        <v>9.1999999999999993</v>
      </c>
      <c r="H55" s="113" t="s">
        <v>2752</v>
      </c>
      <c r="I55" s="112" t="s">
        <v>36</v>
      </c>
      <c r="J55" s="112" t="s">
        <v>2753</v>
      </c>
      <c r="K55" s="117">
        <v>6396772215</v>
      </c>
      <c r="L55" s="114" t="s">
        <v>1148</v>
      </c>
      <c r="M55" s="116">
        <v>1</v>
      </c>
      <c r="N55" s="114" t="s">
        <v>27</v>
      </c>
      <c r="O55" s="114" t="s">
        <v>26</v>
      </c>
      <c r="P55" s="79"/>
    </row>
    <row r="56" spans="1:16" s="7" customFormat="1" ht="24.75" customHeight="1" outlineLevel="1" x14ac:dyDescent="0.25">
      <c r="A56" s="139">
        <v>9</v>
      </c>
      <c r="B56" s="110" t="s">
        <v>2715</v>
      </c>
      <c r="C56" s="111" t="s">
        <v>31</v>
      </c>
      <c r="D56" s="109">
        <v>1304</v>
      </c>
      <c r="E56" s="140">
        <v>42711</v>
      </c>
      <c r="F56" s="140">
        <v>43084</v>
      </c>
      <c r="G56" s="153">
        <f t="shared" si="3"/>
        <v>12.433333333333334</v>
      </c>
      <c r="H56" s="113" t="s">
        <v>2719</v>
      </c>
      <c r="I56" s="112" t="s">
        <v>36</v>
      </c>
      <c r="J56" s="112" t="s">
        <v>86</v>
      </c>
      <c r="K56" s="117">
        <v>510980677</v>
      </c>
      <c r="L56" s="114" t="s">
        <v>1148</v>
      </c>
      <c r="M56" s="116">
        <v>1</v>
      </c>
      <c r="N56" s="114" t="s">
        <v>27</v>
      </c>
      <c r="O56" s="114" t="s">
        <v>26</v>
      </c>
      <c r="P56" s="79"/>
    </row>
    <row r="57" spans="1:16" s="7" customFormat="1" ht="24.75" customHeight="1" outlineLevel="1" x14ac:dyDescent="0.25">
      <c r="A57" s="139">
        <v>10</v>
      </c>
      <c r="B57" s="64" t="s">
        <v>2722</v>
      </c>
      <c r="C57" s="65" t="s">
        <v>31</v>
      </c>
      <c r="D57" s="63">
        <v>4600008904</v>
      </c>
      <c r="E57" s="140">
        <v>43262</v>
      </c>
      <c r="F57" s="140">
        <v>43449</v>
      </c>
      <c r="G57" s="153">
        <f t="shared" si="3"/>
        <v>6.2333333333333334</v>
      </c>
      <c r="H57" s="64" t="s">
        <v>2754</v>
      </c>
      <c r="I57" s="63" t="s">
        <v>36</v>
      </c>
      <c r="J57" s="63" t="s">
        <v>2755</v>
      </c>
      <c r="K57" s="66">
        <v>743839044</v>
      </c>
      <c r="L57" s="65" t="s">
        <v>1148</v>
      </c>
      <c r="M57" s="67">
        <v>1</v>
      </c>
      <c r="N57" s="65" t="s">
        <v>27</v>
      </c>
      <c r="O57" s="65" t="s">
        <v>26</v>
      </c>
      <c r="P57" s="79"/>
    </row>
    <row r="58" spans="1:16" s="7" customFormat="1" ht="24.75" customHeight="1" outlineLevel="1" x14ac:dyDescent="0.25">
      <c r="A58" s="139">
        <v>11</v>
      </c>
      <c r="B58" s="64" t="s">
        <v>2722</v>
      </c>
      <c r="C58" s="65" t="s">
        <v>31</v>
      </c>
      <c r="D58" s="63">
        <v>4600007968</v>
      </c>
      <c r="E58" s="140">
        <v>43051</v>
      </c>
      <c r="F58" s="140">
        <v>43404</v>
      </c>
      <c r="G58" s="153">
        <f t="shared" si="3"/>
        <v>11.766666666666667</v>
      </c>
      <c r="H58" s="64" t="s">
        <v>2756</v>
      </c>
      <c r="I58" s="63" t="s">
        <v>36</v>
      </c>
      <c r="J58" s="63" t="s">
        <v>2757</v>
      </c>
      <c r="K58" s="66">
        <v>4922499422</v>
      </c>
      <c r="L58" s="65" t="s">
        <v>1148</v>
      </c>
      <c r="M58" s="67">
        <v>1</v>
      </c>
      <c r="N58" s="65" t="s">
        <v>27</v>
      </c>
      <c r="O58" s="65" t="s">
        <v>26</v>
      </c>
      <c r="P58" s="79"/>
    </row>
    <row r="59" spans="1:16" s="7" customFormat="1" ht="24.75" customHeight="1" outlineLevel="1" x14ac:dyDescent="0.25">
      <c r="A59" s="139">
        <v>12</v>
      </c>
      <c r="B59" s="64" t="s">
        <v>2715</v>
      </c>
      <c r="C59" s="65" t="s">
        <v>31</v>
      </c>
      <c r="D59" s="63">
        <v>1224</v>
      </c>
      <c r="E59" s="140">
        <v>43080</v>
      </c>
      <c r="F59" s="140">
        <v>43312</v>
      </c>
      <c r="G59" s="153">
        <f t="shared" si="3"/>
        <v>7.7333333333333334</v>
      </c>
      <c r="H59" s="64" t="s">
        <v>2720</v>
      </c>
      <c r="I59" s="63" t="s">
        <v>36</v>
      </c>
      <c r="J59" s="63" t="s">
        <v>86</v>
      </c>
      <c r="K59" s="66">
        <v>350759730</v>
      </c>
      <c r="L59" s="65" t="s">
        <v>1148</v>
      </c>
      <c r="M59" s="67">
        <v>1</v>
      </c>
      <c r="N59" s="65" t="s">
        <v>27</v>
      </c>
      <c r="O59" s="65" t="s">
        <v>26</v>
      </c>
      <c r="P59" s="79"/>
    </row>
    <row r="60" spans="1:16" s="7" customFormat="1" ht="24.75" customHeight="1" outlineLevel="1" x14ac:dyDescent="0.25">
      <c r="A60" s="139">
        <v>13</v>
      </c>
      <c r="B60" s="64" t="s">
        <v>2715</v>
      </c>
      <c r="C60" s="65" t="s">
        <v>31</v>
      </c>
      <c r="D60" s="63">
        <v>646</v>
      </c>
      <c r="E60" s="140">
        <v>43402</v>
      </c>
      <c r="F60" s="140">
        <v>43434</v>
      </c>
      <c r="G60" s="153">
        <f t="shared" si="3"/>
        <v>1.0666666666666667</v>
      </c>
      <c r="H60" s="64" t="s">
        <v>2720</v>
      </c>
      <c r="I60" s="63" t="s">
        <v>36</v>
      </c>
      <c r="J60" s="63" t="s">
        <v>86</v>
      </c>
      <c r="K60" s="66">
        <v>49653549</v>
      </c>
      <c r="L60" s="65" t="s">
        <v>1148</v>
      </c>
      <c r="M60" s="67">
        <v>1</v>
      </c>
      <c r="N60" s="65" t="s">
        <v>27</v>
      </c>
      <c r="O60" s="65" t="s">
        <v>26</v>
      </c>
      <c r="P60" s="79"/>
    </row>
    <row r="61" spans="1:16" s="7" customFormat="1" ht="24.75" customHeight="1" outlineLevel="1" x14ac:dyDescent="0.25">
      <c r="A61" s="139">
        <v>14</v>
      </c>
      <c r="B61" s="64" t="s">
        <v>2715</v>
      </c>
      <c r="C61" s="65" t="s">
        <v>31</v>
      </c>
      <c r="D61" s="63">
        <v>210</v>
      </c>
      <c r="E61" s="140">
        <v>43484</v>
      </c>
      <c r="F61" s="140">
        <v>43812</v>
      </c>
      <c r="G61" s="153">
        <f t="shared" si="3"/>
        <v>10.933333333333334</v>
      </c>
      <c r="H61" s="64" t="s">
        <v>2720</v>
      </c>
      <c r="I61" s="63" t="s">
        <v>36</v>
      </c>
      <c r="J61" s="63" t="s">
        <v>86</v>
      </c>
      <c r="K61" s="66">
        <v>547098385</v>
      </c>
      <c r="L61" s="65" t="s">
        <v>1148</v>
      </c>
      <c r="M61" s="67">
        <v>1</v>
      </c>
      <c r="N61" s="65" t="s">
        <v>2634</v>
      </c>
      <c r="O61" s="65" t="s">
        <v>26</v>
      </c>
      <c r="P61" s="79"/>
    </row>
    <row r="62" spans="1:16" s="7" customFormat="1" ht="24.75" customHeight="1" outlineLevel="1" x14ac:dyDescent="0.25">
      <c r="A62" s="139">
        <v>15</v>
      </c>
      <c r="B62" s="64" t="s">
        <v>2722</v>
      </c>
      <c r="C62" s="65" t="s">
        <v>31</v>
      </c>
      <c r="D62" s="63">
        <v>4600009267</v>
      </c>
      <c r="E62" s="140">
        <v>43514</v>
      </c>
      <c r="F62" s="140">
        <v>43829</v>
      </c>
      <c r="G62" s="153">
        <f t="shared" si="3"/>
        <v>10.5</v>
      </c>
      <c r="H62" s="64" t="s">
        <v>2723</v>
      </c>
      <c r="I62" s="63" t="s">
        <v>36</v>
      </c>
      <c r="J62" s="63" t="s">
        <v>2724</v>
      </c>
      <c r="K62" s="66">
        <v>3258711072</v>
      </c>
      <c r="L62" s="65" t="s">
        <v>1148</v>
      </c>
      <c r="M62" s="67">
        <v>1</v>
      </c>
      <c r="N62" s="65" t="s">
        <v>2634</v>
      </c>
      <c r="O62" s="65" t="s">
        <v>26</v>
      </c>
      <c r="P62" s="79"/>
    </row>
    <row r="63" spans="1:16" s="7" customFormat="1" ht="24.75" customHeight="1" outlineLevel="1" x14ac:dyDescent="0.25">
      <c r="A63" s="139">
        <v>16</v>
      </c>
      <c r="B63" s="64" t="s">
        <v>2725</v>
      </c>
      <c r="C63" s="65" t="s">
        <v>31</v>
      </c>
      <c r="D63" s="63" t="s">
        <v>2726</v>
      </c>
      <c r="E63" s="140">
        <v>43843</v>
      </c>
      <c r="F63" s="140">
        <v>44195</v>
      </c>
      <c r="G63" s="153">
        <f t="shared" si="3"/>
        <v>11.733333333333333</v>
      </c>
      <c r="H63" s="64" t="s">
        <v>2727</v>
      </c>
      <c r="I63" s="63" t="s">
        <v>36</v>
      </c>
      <c r="J63" s="63" t="s">
        <v>2730</v>
      </c>
      <c r="K63" s="66">
        <v>3620000000</v>
      </c>
      <c r="L63" s="65" t="s">
        <v>1148</v>
      </c>
      <c r="M63" s="67">
        <v>1</v>
      </c>
      <c r="N63" s="65" t="s">
        <v>27</v>
      </c>
      <c r="O63" s="65" t="s">
        <v>26</v>
      </c>
      <c r="P63" s="79"/>
    </row>
    <row r="64" spans="1:16" s="7" customFormat="1" ht="24.75" customHeight="1" outlineLevel="1" x14ac:dyDescent="0.25">
      <c r="A64" s="139">
        <v>17</v>
      </c>
      <c r="B64" s="64" t="s">
        <v>2722</v>
      </c>
      <c r="C64" s="65" t="s">
        <v>31</v>
      </c>
      <c r="D64" s="63" t="s">
        <v>2740</v>
      </c>
      <c r="E64" s="140">
        <v>42786</v>
      </c>
      <c r="F64" s="140">
        <v>43038</v>
      </c>
      <c r="G64" s="153">
        <f t="shared" si="3"/>
        <v>8.4</v>
      </c>
      <c r="H64" s="64" t="s">
        <v>2758</v>
      </c>
      <c r="I64" s="63" t="s">
        <v>36</v>
      </c>
      <c r="J64" s="63" t="s">
        <v>2759</v>
      </c>
      <c r="K64" s="66">
        <v>4686490758</v>
      </c>
      <c r="L64" s="65" t="s">
        <v>1148</v>
      </c>
      <c r="M64" s="67">
        <v>1</v>
      </c>
      <c r="N64" s="65" t="s">
        <v>2634</v>
      </c>
      <c r="O64" s="65" t="s">
        <v>26</v>
      </c>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0.03</v>
      </c>
      <c r="G179" s="158">
        <f>IF(F179&gt;0,SUM(E179+F179),"")</f>
        <v>0.05</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83661914.950000003</v>
      </c>
      <c r="F185" s="92"/>
      <c r="G185" s="93"/>
      <c r="H185" s="88"/>
      <c r="I185" s="90" t="s">
        <v>2627</v>
      </c>
      <c r="J185" s="159">
        <f>+SUM(M179:M183)</f>
        <v>0.05</v>
      </c>
      <c r="K185" s="205" t="s">
        <v>2628</v>
      </c>
      <c r="L185" s="205"/>
      <c r="M185" s="94">
        <f>+J185*(SUM(K20:K35))</f>
        <v>83661914.950000003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2721</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9" t="s">
        <v>2717</v>
      </c>
      <c r="L211" s="21"/>
      <c r="M211" s="21"/>
      <c r="N211" s="21"/>
      <c r="O211" s="8"/>
    </row>
    <row r="212" spans="1:15" x14ac:dyDescent="0.25">
      <c r="A212" s="9"/>
      <c r="B212" s="27" t="s">
        <v>2619</v>
      </c>
      <c r="C212" s="176" t="s">
        <v>2721</v>
      </c>
      <c r="D212" s="21"/>
      <c r="G212" s="27" t="s">
        <v>2621</v>
      </c>
      <c r="H212" s="177">
        <v>2394136</v>
      </c>
      <c r="J212" s="27" t="s">
        <v>2623</v>
      </c>
      <c r="K212" s="17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2020-12-29T21:05:10Z</cp:lastPrinted>
  <dcterms:created xsi:type="dcterms:W3CDTF">2020-10-14T21:57:42Z</dcterms:created>
  <dcterms:modified xsi:type="dcterms:W3CDTF">2020-12-29T21:05:17Z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