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2021-44-44001482020\"/>
    </mc:Choice>
  </mc:AlternateContent>
  <xr:revisionPtr revIDLastSave="0" documentId="13_ncr:1_{1E8AE4EF-CEE8-4E4C-9463-F98F7540DD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<sst xmlns="http://schemas.openxmlformats.org/spreadsheetml/2006/main" count="3111" uniqueCount="2698">
  <si>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</si>
  <si>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</si>
  <si>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</si>
  <si>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</si>
  <si>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</si>
  <si>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</si>
  <si>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</si>
  <si>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</si>
  <si>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</si>
  <si>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</si>
  <si>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</si>
  <si>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</si>
  <si>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</si>
  <si>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</si>
  <si>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</si>
  <si>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</si>
  <si>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</si>
  <si>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</si>
  <si>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</si>
  <si>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</si>
  <si>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</si>
  <si>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</si>
  <si>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</si>
  <si>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</si>
  <si>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</si>
  <si>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</si>
  <si>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</si>
  <si>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</si>
  <si>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</si>
  <si>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</si>
  <si>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</si>
  <si>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</si>
  <si>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</si>
  <si>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</si>
  <si>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</si>
  <si>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</si>
  <si>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</si>
  <si>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</si>
  <si>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</si>
  <si>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</si>
  <si>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</si>
  <si>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</si>
  <si>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</si>
  <si>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</si>
  <si>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</si>
  <si>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</si>
  <si>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</si>
  <si>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</si>
  <si>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</si>
  <si>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</si>
  <si>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</si>
  <si>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</si>
  <si>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</si>
  <si>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</si>
  <si>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</si>
  <si>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</si>
  <si>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</si>
  <si>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</si>
  <si>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</si>
  <si>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</si>
  <si>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</si>
  <si>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</si>
  <si>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</si>
  <si>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</si>
  <si>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</si>
  <si>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</si>
  <si>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</si>
  <si>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</si>
  <si>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</si>
  <si>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</si>
  <si>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</si>
  <si>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</si>
  <si>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</si>
  <si>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</si>
  <si>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</si>
  <si>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</si>
  <si>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</si>
  <si>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</si>
  <si>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</si>
  <si>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</si>
  <si>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</si>
  <si>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</si>
  <si>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</si>
  <si>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</si>
  <si>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</si>
  <si>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</si>
  <si>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</si>
  <si>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</si>
  <si>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</si>
  <si>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</si>
  <si>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</si>
  <si>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</si>
  <si>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</si>
  <si>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</si>
  <si>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</si>
  <si>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</si>
  <si>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</si>
  <si>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</si>
  <si>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</si>
  <si>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</si>
  <si>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</si>
  <si>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</si>
  <si>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</si>
  <si>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</si>
  <si>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</si>
  <si>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</si>
  <si>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</si>
  <si>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</si>
  <si>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</si>
  <si>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</si>
  <si>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</si>
  <si>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</si>
  <si>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</si>
  <si>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</si>
  <si>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</si>
  <si>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</si>
  <si>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</si>
  <si>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</si>
  <si>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</si>
  <si>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</si>
  <si>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</si>
  <si>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</si>
  <si>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</si>
  <si>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</si>
  <si>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</si>
  <si>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</si>
  <si>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</si>
  <si>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</si>
  <si>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</si>
  <si>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</si>
  <si>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</si>
  <si>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</si>
  <si>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</si>
  <si>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</si>
  <si>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</si>
  <si>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</si>
  <si>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</si>
  <si>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</si>
  <si>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</si>
  <si>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</si>
  <si>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</si>
  <si>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</si>
  <si>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</si>
  <si>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</si>
  <si>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</si>
  <si>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</si>
  <si>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</si>
  <si>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</si>
  <si>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</si>
  <si>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</si>
  <si>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</si>
  <si>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</si>
  <si>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</si>
  <si>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</si>
  <si>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</si>
  <si>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</si>
  <si>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</si>
  <si>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</si>
  <si>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</si>
  <si>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</si>
  <si>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</si>
  <si>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</si>
  <si>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</si>
  <si>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</si>
  <si>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</si>
  <si>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</si>
  <si>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</si>
  <si>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</si>
  <si>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</si>
  <si>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</si>
  <si>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</si>
  <si>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</si>
  <si>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</si>
  <si>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</si>
  <si>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</si>
  <si>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</si>
  <si>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</si>
  <si>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</si>
  <si>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</si>
  <si>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</si>
  <si>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</si>
  <si>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</si>
  <si>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</si>
  <si>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</si>
  <si>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</si>
  <si>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</si>
  <si>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</si>
  <si>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</si>
  <si>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</si>
  <si>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</si>
  <si>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</si>
  <si>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</si>
  <si>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</si>
  <si>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</si>
  <si>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</si>
  <si>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</si>
  <si>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</si>
  <si>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</si>
  <si>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</si>
  <si>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</si>
  <si>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</si>
  <si>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</si>
  <si>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</si>
  <si>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</si>
  <si>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</si>
  <si>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</si>
  <si>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</si>
  <si>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</si>
  <si>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</si>
  <si>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</si>
  <si>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</si>
  <si>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</si>
  <si>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</si>
  <si>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</si>
  <si>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</si>
  <si>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</si>
  <si>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</si>
  <si>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</si>
  <si>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</si>
  <si>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</si>
  <si>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</si>
  <si>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</si>
  <si>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</si>
  <si>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</si>
  <si>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</si>
  <si>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</si>
  <si>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</si>
  <si>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</si>
  <si>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</si>
  <si>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</si>
  <si>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</si>
  <si>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</si>
  <si>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</si>
  <si>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</si>
  <si>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</si>
  <si>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</si>
  <si>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</si>
  <si>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</si>
  <si>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</si>
  <si>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</si>
  <si>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</si>
  <si>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</si>
  <si>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</si>
  <si>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</si>
  <si>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</si>
  <si>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</si>
  <si>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</si>
  <si>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</si>
  <si>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</si>
  <si>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</si>
  <si>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</si>
  <si>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</si>
  <si>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</si>
  <si>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</si>
  <si>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</si>
  <si>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</si>
  <si>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</si>
  <si>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</si>
  <si>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</si>
  <si>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</si>
  <si>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</si>
  <si>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</si>
  <si>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</si>
  <si>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</si>
  <si>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</si>
  <si>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</si>
  <si>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</si>
  <si>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</si>
  <si>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</si>
  <si>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</si>
  <si>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</si>
  <si>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</si>
  <si>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</si>
  <si>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</si>
  <si>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</si>
  <si>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</si>
  <si>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</si>
  <si>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</si>
  <si>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</si>
  <si>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</si>
  <si>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</si>
  <si>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</si>
  <si>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</si>
  <si>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</si>
  <si>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</si>
  <si>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</si>
  <si>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</si>
  <si>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</si>
  <si>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</si>
  <si>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</si>
  <si>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</si>
  <si>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</si>
  <si>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</si>
  <si>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</si>
  <si>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</si>
  <si>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</si>
  <si>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</si>
  <si>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</si>
  <si>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</si>
  <si>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</si>
  <si>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</si>
  <si>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</si>
  <si>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</si>
  <si>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</si>
  <si>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</si>
  <si>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</si>
  <si>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</si>
  <si>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</si>
  <si>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</si>
  <si>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</si>
  <si>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</si>
  <si>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</si>
  <si>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</si>
  <si>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</si>
  <si>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</si>
  <si>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</si>
  <si>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</si>
  <si>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</si>
  <si>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</si>
  <si>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</si>
  <si>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</si>
  <si>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</si>
  <si>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</si>
  <si>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</si>
  <si>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</si>
  <si>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</si>
  <si>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</si>
  <si>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</si>
  <si>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</si>
  <si>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</si>
  <si>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</si>
  <si>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</si>
  <si>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</si>
  <si>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</si>
  <si>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</si>
  <si>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</si>
  <si>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</si>
  <si>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</si>
  <si>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</si>
  <si>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</si>
  <si>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</si>
  <si>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</si>
  <si>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</si>
  <si>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</si>
  <si>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</si>
  <si>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</si>
  <si>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</si>
  <si>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</si>
  <si>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</si>
  <si>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</si>
  <si>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</si>
  <si>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</si>
  <si>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</si>
  <si>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</si>
  <si>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</si>
  <si>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</si>
  <si>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</si>
  <si>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</si>
  <si>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</si>
  <si>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</si>
  <si>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</si>
  <si>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</si>
  <si>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</si>
  <si>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</si>
  <si>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</si>
  <si>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</si>
  <si>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</si>
  <si>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</si>
  <si>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</si>
  <si>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</si>
  <si>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</si>
  <si>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</si>
  <si>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</si>
  <si>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</si>
  <si>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</si>
  <si>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</si>
  <si>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</si>
  <si>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</si>
  <si>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</si>
  <si>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</si>
  <si>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</si>
  <si>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</si>
  <si>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</si>
  <si>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</si>
  <si>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</si>
  <si>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</si>
  <si>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</si>
  <si>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</si>
  <si>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</si>
  <si>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</si>
  <si>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</si>
  <si>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</si>
  <si>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</si>
  <si>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</si>
  <si>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</si>
  <si>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</si>
  <si>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</si>
  <si>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</si>
  <si>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</si>
  <si>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</si>
  <si>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</si>
  <si>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</si>
  <si>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</si>
  <si>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</si>
  <si>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</si>
  <si>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</si>
  <si>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</si>
  <si>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</si>
  <si>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</si>
  <si>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</si>
  <si>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</si>
  <si>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</si>
  <si>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</si>
  <si>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</si>
  <si>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</si>
  <si>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</si>
  <si>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</si>
  <si>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</si>
  <si>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</si>
  <si>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</si>
  <si>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</si>
  <si>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</si>
  <si>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</si>
  <si>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</si>
  <si>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</si>
  <si>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</si>
  <si>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</si>
  <si>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</si>
  <si>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</si>
  <si>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</si>
  <si>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</si>
  <si>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</si>
  <si>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</si>
  <si>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</si>
  <si>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</si>
  <si>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</si>
  <si>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</si>
  <si>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</si>
  <si>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</si>
  <si>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</si>
  <si>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</si>
  <si>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</si>
  <si>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</si>
  <si>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</si>
  <si>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</si>
  <si>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</si>
  <si>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</si>
  <si>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</si>
  <si>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</si>
  <si>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</si>
  <si>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</si>
  <si>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</si>
  <si>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</si>
  <si>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</si>
  <si>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</si>
  <si>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</si>
  <si>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</si>
  <si>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</si>
  <si>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</si>
  <si>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</si>
  <si>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</si>
  <si>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</si>
  <si>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</si>
  <si>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</si>
  <si>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</si>
  <si>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</si>
  <si>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</si>
  <si>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</si>
  <si>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</si>
  <si>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</si>
  <si>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</si>
  <si>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</si>
  <si>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</si>
  <si>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</si>
  <si>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</si>
  <si>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</si>
  <si>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</si>
  <si>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</si>
  <si>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</si>
  <si>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</si>
  <si>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</si>
  <si>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</si>
  <si>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</si>
  <si>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</si>
  <si>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</si>
  <si>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</si>
  <si>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</si>
  <si>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</si>
  <si>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</si>
  <si>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</si>
  <si>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</si>
  <si>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</si>
  <si>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</si>
  <si>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</si>
  <si>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</si>
  <si>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</si>
  <si>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</si>
  <si>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</si>
  <si>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</si>
  <si>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</si>
  <si>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</si>
  <si>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</si>
  <si>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</si>
  <si>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</si>
  <si>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</si>
  <si>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</si>
  <si>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</si>
  <si>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</si>
  <si>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</si>
  <si>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</si>
  <si>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</si>
  <si>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</si>
  <si>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</si>
  <si>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</si>
  <si>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</si>
  <si>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</si>
  <si>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</si>
  <si>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</si>
  <si>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</si>
  <si>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</si>
  <si>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</si>
  <si>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</si>
  <si>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</si>
  <si>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</si>
  <si>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</si>
  <si>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</si>
  <si>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</si>
  <si>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</si>
  <si>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</si>
  <si>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</si>
  <si>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</si>
  <si>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</si>
  <si>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</si>
  <si>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</si>
  <si>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</si>
  <si>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</si>
  <si>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</si>
  <si>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</si>
  <si>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</si>
  <si>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</si>
  <si>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</si>
  <si>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</si>
  <si>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</si>
  <si>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</si>
  <si>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</si>
  <si>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</si>
  <si>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</si>
  <si>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</si>
  <si>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</si>
  <si>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</si>
  <si>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</si>
  <si>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</si>
  <si>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</si>
  <si>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</si>
  <si>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</si>
  <si>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</si>
  <si>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</si>
  <si>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</si>
  <si>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</si>
  <si>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</si>
  <si>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</si>
  <si>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</si>
  <si>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</si>
  <si>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</si>
  <si>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</si>
  <si>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</si>
  <si>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</si>
  <si>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</si>
  <si>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</si>
  <si>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</si>
  <si>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</si>
  <si>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</si>
  <si>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</si>
  <si>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</si>
  <si>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</si>
  <si>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</si>
  <si>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</si>
  <si>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</si>
  <si>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</si>
  <si>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</si>
  <si>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</si>
  <si>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</si>
  <si>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</si>
  <si>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</si>
  <si>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</si>
  <si>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</si>
  <si>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</si>
  <si>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</si>
  <si>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</si>
  <si>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</si>
  <si>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</si>
  <si>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</si>
  <si>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</si>
  <si>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</si>
  <si>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</si>
  <si>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</si>
  <si>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</si>
  <si>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</si>
  <si>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</si>
  <si>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</si>
  <si>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</si>
  <si>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</si>
  <si>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</si>
  <si>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</si>
  <si>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</si>
  <si>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</si>
  <si>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</si>
  <si>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</si>
  <si>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</si>
  <si>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</si>
  <si>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</si>
  <si>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</si>
  <si>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</si>
  <si>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</si>
  <si>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</si>
  <si>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</si>
  <si>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</si>
  <si>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</si>
  <si>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</si>
  <si>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</si>
  <si>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</si>
  <si>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</si>
  <si>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</si>
  <si>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</si>
  <si>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</si>
  <si>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</si>
  <si>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</si>
  <si>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</si>
  <si>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</si>
  <si>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</si>
  <si>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</si>
  <si>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</si>
  <si>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</si>
  <si>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</si>
  <si>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</si>
  <si>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</si>
  <si>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</si>
  <si>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</si>
  <si>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</si>
  <si>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</si>
  <si>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</si>
  <si>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</si>
  <si>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</si>
  <si>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</si>
  <si>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</si>
  <si>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</si>
  <si>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</si>
  <si>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</si>
  <si>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</si>
  <si>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</si>
  <si>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</si>
  <si>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</si>
  <si>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</si>
  <si>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</si>
  <si>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</si>
  <si>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</si>
  <si>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</si>
  <si>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</si>
  <si>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</si>
  <si>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</si>
  <si>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</si>
  <si>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</si>
  <si>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</si>
  <si>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</si>
  <si>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</si>
  <si>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</si>
  <si>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</si>
  <si>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</si>
  <si>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</si>
  <si>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</si>
  <si>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</si>
  <si>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</si>
  <si>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</si>
  <si>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</si>
  <si>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</si>
  <si>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</si>
  <si>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</si>
  <si>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</si>
  <si>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</si>
  <si>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</si>
  <si>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</si>
  <si>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</si>
  <si>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</si>
  <si>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</si>
  <si>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</si>
  <si>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</si>
  <si>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</si>
  <si>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</si>
  <si>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</si>
  <si>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</si>
  <si>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</si>
  <si>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</si>
  <si>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</si>
  <si>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</si>
  <si>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</si>
  <si>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</si>
  <si>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</si>
  <si>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</si>
  <si>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</si>
  <si>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</si>
  <si>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</si>
  <si>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</si>
  <si>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</si>
  <si>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</si>
  <si>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</si>
  <si>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</si>
  <si>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</si>
  <si>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</si>
  <si>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</si>
  <si>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</si>
  <si>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</si>
  <si>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</si>
  <si>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</si>
  <si>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</si>
  <si>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</si>
  <si>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</si>
  <si>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</si>
  <si>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</si>
  <si>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</si>
  <si>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</si>
  <si>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</si>
  <si>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</si>
  <si>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</si>
  <si>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</si>
  <si>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</si>
  <si>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</si>
  <si>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</si>
  <si>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</si>
  <si>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</si>
  <si>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</si>
  <si>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</si>
  <si>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</si>
  <si>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</si>
  <si>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</si>
  <si>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</si>
  <si>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</si>
  <si>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</si>
  <si>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</si>
  <si>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</si>
  <si>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</si>
  <si>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</si>
  <si>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</si>
  <si>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</si>
  <si>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</si>
  <si>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</si>
  <si>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</si>
  <si>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</si>
  <si>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</si>
  <si>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</si>
  <si>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</si>
  <si>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</si>
  <si>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</si>
  <si>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</si>
  <si>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</si>
  <si>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</si>
  <si>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</si>
  <si>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</si>
  <si>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</si>
  <si>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</si>
  <si>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</si>
  <si>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</si>
  <si>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</si>
  <si>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</si>
  <si>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</si>
  <si>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</si>
  <si>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</si>
  <si>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</si>
  <si>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</si>
  <si>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</si>
  <si>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</si>
  <si>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</si>
  <si>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</si>
  <si>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</si>
  <si>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</si>
  <si>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</si>
  <si>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</si>
  <si>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</si>
  <si>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</si>
  <si>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</si>
  <si>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</si>
  <si>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</si>
  <si>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</si>
  <si>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</si>
  <si>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</si>
  <si>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</si>
  <si>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</si>
  <si>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</si>
  <si>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</si>
  <si>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</si>
  <si>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</si>
  <si>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</si>
  <si>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</si>
  <si>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</si>
  <si>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</si>
  <si>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</si>
  <si>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</si>
  <si>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</si>
  <si>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</si>
  <si>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</si>
  <si>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</si>
  <si>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</si>
  <si>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</si>
  <si>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</si>
  <si>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</si>
  <si>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</si>
  <si>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</si>
  <si>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</si>
  <si>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</si>
  <si>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</si>
  <si>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</si>
  <si>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</si>
  <si>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</si>
  <si>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</si>
  <si>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</si>
  <si>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</si>
  <si>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</si>
  <si>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</si>
  <si>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</si>
  <si>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</si>
  <si>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</si>
  <si>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</si>
  <si>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</si>
  <si>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</si>
  <si>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</si>
  <si>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</si>
  <si>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</si>
  <si>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</si>
  <si>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</si>
  <si>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</si>
  <si>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</si>
  <si>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</si>
  <si>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</si>
  <si>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</si>
  <si>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</si>
  <si>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</si>
  <si>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</si>
  <si>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</si>
  <si>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</si>
  <si>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</si>
  <si>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</si>
  <si>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</si>
  <si>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</si>
  <si>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</si>
  <si>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</si>
  <si>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</si>
  <si>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</si>
  <si>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</si>
  <si>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</si>
  <si>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</si>
  <si>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</si>
  <si>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</si>
  <si>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</si>
  <si>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</si>
  <si>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</si>
  <si>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</si>
  <si>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</si>
  <si>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</si>
  <si>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</si>
  <si>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</si>
  <si>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</si>
  <si>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</si>
  <si>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</si>
  <si>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</si>
  <si>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</si>
  <si>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</si>
  <si>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</si>
  <si>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</si>
  <si>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</si>
  <si>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</si>
  <si>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</si>
  <si>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</si>
  <si>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</si>
  <si>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</si>
  <si>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</si>
  <si>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</si>
  <si>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</si>
  <si>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</si>
  <si>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</si>
  <si>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</si>
  <si>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</si>
  <si>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</si>
  <si>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</si>
  <si>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</si>
  <si>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</si>
  <si>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</si>
  <si>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</si>
  <si>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</si>
  <si>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</si>
  <si>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</si>
  <si>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</si>
  <si>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</si>
  <si>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</si>
  <si>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</si>
  <si>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</si>
  <si>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</si>
  <si>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</si>
  <si>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</si>
  <si>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</si>
  <si>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</si>
  <si>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</si>
  <si>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</si>
  <si>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</si>
  <si>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</si>
  <si>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</si>
  <si>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</si>
  <si>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</si>
  <si>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</si>
  <si>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</si>
  <si>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</si>
  <si>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</si>
  <si>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</si>
  <si>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</si>
  <si>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</si>
  <si>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</si>
  <si>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</si>
  <si>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</si>
  <si>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</si>
  <si>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</si>
  <si>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</si>
  <si>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</si>
  <si>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</si>
  <si>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</si>
  <si>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</si>
  <si>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</si>
  <si>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</si>
  <si>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</si>
  <si>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</si>
  <si>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</si>
  <si>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</si>
  <si>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</si>
  <si>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</si>
  <si>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</si>
  <si>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</si>
  <si>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</si>
  <si>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</si>
  <si>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</si>
  <si>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</si>
  <si>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</si>
  <si>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</si>
  <si>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</si>
  <si>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</si>
  <si>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</si>
  <si>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</si>
  <si>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</si>
  <si>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</si>
  <si>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</si>
  <si>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</si>
  <si>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</si>
  <si>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</si>
  <si>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</si>
  <si>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</si>
  <si>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</si>
  <si>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</si>
  <si>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</si>
  <si>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</si>
  <si>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</si>
  <si>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</si>
  <si>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</si>
  <si>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</si>
  <si>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</si>
  <si>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</si>
  <si>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</si>
  <si>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</si>
  <si>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</si>
  <si>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</si>
  <si>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</si>
  <si>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</si>
  <si>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</si>
  <si>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</si>
  <si>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</si>
  <si>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</si>
  <si>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</si>
  <si>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</si>
  <si>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</si>
  <si>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</si>
  <si>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</si>
  <si>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</si>
  <si>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</si>
  <si>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</si>
  <si>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</si>
  <si>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</si>
  <si>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</si>
  <si>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</si>
  <si>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</si>
  <si>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</si>
  <si>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</si>
  <si>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</si>
  <si>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</si>
  <si>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</si>
  <si>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</si>
  <si>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</si>
  <si>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</si>
  <si>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</si>
  <si>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</si>
  <si>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</si>
  <si>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</si>
  <si>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</si>
  <si>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</si>
  <si>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</si>
  <si>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</si>
  <si>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</si>
  <si>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</si>
  <si>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</si>
  <si>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</si>
  <si>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</si>
  <si>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</si>
  <si>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</si>
  <si>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</si>
  <si>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</si>
  <si>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</si>
  <si>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</si>
  <si>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</si>
  <si>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</si>
  <si>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</si>
  <si>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</si>
  <si>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</si>
  <si>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</si>
  <si>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</si>
  <si>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</si>
  <si>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</si>
  <si>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</si>
  <si>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</si>
  <si>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</si>
  <si>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</si>
  <si>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</si>
  <si>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</si>
  <si>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</si>
  <si>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</si>
  <si>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</si>
  <si>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</si>
  <si>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</si>
  <si>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</si>
  <si>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</si>
  <si>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</si>
  <si>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</si>
  <si>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</si>
  <si>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</si>
  <si>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</si>
  <si>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</si>
  <si>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</si>
  <si>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</si>
  <si>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</si>
  <si>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</si>
  <si>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</si>
  <si>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</si>
  <si>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</si>
  <si>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</si>
  <si>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</si>
  <si>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</si>
  <si>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</si>
  <si>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</si>
  <si>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</si>
  <si>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</si>
  <si>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</si>
  <si>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</si>
  <si>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</si>
  <si>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</si>
  <si>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</si>
  <si>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</si>
  <si>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</si>
  <si>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</si>
  <si>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</si>
  <si>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</si>
  <si>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</si>
  <si>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</si>
  <si>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</si>
  <si>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</si>
  <si>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</si>
  <si>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</si>
  <si>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</si>
  <si>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</si>
  <si>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</si>
  <si>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</si>
  <si>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</si>
  <si>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</si>
  <si>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</si>
  <si>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</si>
  <si>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</si>
  <si>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</si>
  <si>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</si>
  <si>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</si>
  <si>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</si>
  <si>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</si>
  <si>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</si>
  <si>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</si>
  <si>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</si>
  <si>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</si>
  <si>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</si>
  <si>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</si>
  <si>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</si>
  <si>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</si>
  <si>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</si>
  <si>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</si>
  <si>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</si>
  <si>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</si>
  <si>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</si>
  <si>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</si>
  <si>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</si>
  <si>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</si>
  <si>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</si>
  <si>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</si>
  <si>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</si>
  <si>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</si>
  <si>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</si>
  <si>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</si>
  <si>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</si>
  <si>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</si>
  <si>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</si>
  <si>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</si>
  <si>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</si>
  <si>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</si>
  <si>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</si>
  <si>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</si>
  <si>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</si>
  <si>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</si>
  <si>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</si>
  <si>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</si>
  <si>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</si>
  <si>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</si>
  <si>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</si>
  <si>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</si>
  <si>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</si>
  <si>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</si>
  <si>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</si>
  <si>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</si>
  <si>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</si>
  <si>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</si>
  <si>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</si>
  <si>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</si>
  <si>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</si>
  <si>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</si>
  <si>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</si>
  <si>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</si>
  <si>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</si>
  <si>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</si>
  <si>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</si>
  <si>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</si>
  <si>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</si>
  <si>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</si>
  <si>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</si>
  <si>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</si>
  <si>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</si>
  <si>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</si>
  <si>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</si>
  <si>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</si>
  <si>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</si>
  <si>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</si>
  <si>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</si>
  <si>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</si>
  <si>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</si>
  <si>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</si>
  <si>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</si>
  <si>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</si>
  <si>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</si>
  <si>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</si>
  <si>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</si>
  <si>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</si>
  <si>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</si>
  <si>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</si>
  <si>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</si>
  <si>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</si>
  <si>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</si>
  <si>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</si>
  <si>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</si>
  <si>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</si>
  <si>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</si>
  <si>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</si>
  <si>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</si>
  <si>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</si>
  <si>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</si>
  <si>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</si>
  <si>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</si>
  <si>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</si>
  <si>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</si>
  <si>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</si>
  <si>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</si>
  <si>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</si>
  <si>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</si>
  <si>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</si>
  <si>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</si>
  <si>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</si>
  <si>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</si>
  <si>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</si>
  <si>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</si>
  <si>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</si>
  <si>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</si>
  <si>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</si>
  <si>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</si>
  <si>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</si>
  <si>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</si>
  <si>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</si>
  <si>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</si>
  <si>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</si>
  <si>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</si>
  <si>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</si>
  <si>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</si>
  <si>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</si>
  <si>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</si>
  <si>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</si>
  <si>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</si>
  <si>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</si>
  <si>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</si>
  <si>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</si>
  <si>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</si>
  <si>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</si>
  <si>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</si>
  <si>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</si>
  <si>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</si>
  <si>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</si>
  <si>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</si>
  <si>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</si>
  <si>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</si>
  <si>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</si>
  <si>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</si>
  <si>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</si>
  <si>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</si>
  <si>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</si>
  <si>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</si>
  <si>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</si>
  <si>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</si>
  <si>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</si>
  <si>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</si>
  <si>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</si>
  <si>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</si>
  <si>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</si>
  <si>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</si>
  <si>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</si>
  <si>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</si>
  <si>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</si>
  <si>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</si>
  <si>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</si>
  <si>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</si>
  <si>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</si>
  <si>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</si>
  <si>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</si>
  <si>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</si>
  <si>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</si>
  <si>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</si>
  <si>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</si>
  <si>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</si>
  <si>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</si>
  <si>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</si>
  <si>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</si>
  <si>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</si>
  <si>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</si>
  <si>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</si>
  <si>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</si>
  <si>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</si>
  <si>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</si>
  <si>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</si>
  <si>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</si>
  <si>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</si>
  <si>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</si>
  <si>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</si>
  <si>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</si>
  <si>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</si>
  <si>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</si>
  <si>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</si>
  <si>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</si>
  <si>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</si>
  <si>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</si>
  <si>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</si>
  <si>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</si>
  <si>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</si>
  <si>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</si>
  <si>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</si>
  <si>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</si>
  <si>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</si>
  <si>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</si>
  <si>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</si>
  <si>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</si>
  <si>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</si>
  <si>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</si>
  <si>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</si>
  <si>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</si>
  <si>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</si>
  <si>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</si>
  <si>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</si>
  <si>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</si>
  <si>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</si>
  <si>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</si>
  <si>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</si>
  <si>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</si>
  <si>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</si>
  <si>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</si>
  <si>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</si>
  <si>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</si>
  <si>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</si>
  <si>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</si>
  <si>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</si>
  <si>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</si>
  <si>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</si>
  <si>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</si>
  <si>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</si>
  <si>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</si>
  <si>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</si>
  <si>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</si>
  <si>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</si>
  <si>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</si>
  <si>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</si>
  <si>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</si>
  <si>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</si>
  <si>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</si>
  <si>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</si>
  <si>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</si>
  <si>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</si>
  <si>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</si>
  <si>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</si>
  <si>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</si>
  <si>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</si>
  <si>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</si>
  <si>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</si>
  <si>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</si>
  <si>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</si>
  <si>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</si>
  <si>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</si>
  <si>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</si>
  <si>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</si>
  <si>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</si>
  <si>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</si>
  <si>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</si>
  <si>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</si>
  <si>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</si>
  <si>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</si>
  <si>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</si>
  <si>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</si>
  <si>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</si>
  <si>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</si>
  <si>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</si>
  <si>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</si>
  <si>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</si>
  <si>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</si>
  <si>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</si>
  <si>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</si>
  <si>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</si>
  <si>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</si>
  <si>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</si>
  <si>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</si>
  <si>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</si>
  <si>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</si>
  <si>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</si>
  <si>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</si>
  <si>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</si>
  <si>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</si>
  <si>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</si>
  <si>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</si>
  <si>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</si>
  <si>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</si>
  <si>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</si>
  <si>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</si>
  <si>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</si>
  <si>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</si>
  <si>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</si>
  <si>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</si>
  <si>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</si>
  <si>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</si>
  <si>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</si>
  <si>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</si>
  <si>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</si>
  <si>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</si>
  <si>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</si>
  <si>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</si>
  <si>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</si>
  <si>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</si>
  <si>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</si>
  <si>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</si>
  <si>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</si>
  <si>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</si>
  <si>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</si>
  <si>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</si>
  <si>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</si>
  <si>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</si>
  <si>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</si>
  <si>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</si>
  <si>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</si>
  <si>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</si>
  <si>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</si>
  <si>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</si>
  <si>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</si>
  <si>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</si>
  <si>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</si>
  <si>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</si>
  <si>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</si>
  <si>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</si>
  <si>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</si>
  <si>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</si>
  <si>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</si>
  <si>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</si>
  <si>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</si>
  <si>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</si>
  <si>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</si>
  <si>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</si>
  <si>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</si>
  <si>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</si>
  <si>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</si>
  <si>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</si>
  <si>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</si>
  <si>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</si>
  <si>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</si>
  <si>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</si>
  <si>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</si>
  <si>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</si>
  <si>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</si>
  <si>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</si>
  <si>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</si>
  <si>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</si>
  <si>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</si>
  <si>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</si>
  <si>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</si>
  <si>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</si>
  <si>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</si>
  <si>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</si>
  <si>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</si>
  <si>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</si>
  <si>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</si>
  <si>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</si>
  <si>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</si>
  <si>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</si>
  <si>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</si>
  <si>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</si>
  <si>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</si>
  <si>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</si>
  <si>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</si>
  <si>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</si>
  <si>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</si>
  <si>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</si>
  <si>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</si>
  <si>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</si>
  <si>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</si>
  <si>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</si>
  <si>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</si>
  <si>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</si>
  <si>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</si>
  <si>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</si>
  <si>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</si>
  <si>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</si>
  <si>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</si>
  <si>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</si>
  <si>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</si>
  <si>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</si>
  <si>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</si>
  <si>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</si>
  <si>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</si>
  <si>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</si>
  <si>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</si>
  <si>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</si>
  <si>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</si>
  <si>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</si>
  <si>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</si>
  <si>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</si>
  <si>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</si>
  <si>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</si>
  <si>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</si>
  <si>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</si>
  <si>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</si>
  <si>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</si>
  <si>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</si>
  <si>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</si>
  <si>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</si>
  <si>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</si>
  <si>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</si>
  <si>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</si>
  <si>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</si>
  <si>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</si>
  <si>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</si>
  <si>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</si>
  <si>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</si>
  <si>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</si>
  <si>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</si>
  <si>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</si>
  <si>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</si>
  <si>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</si>
  <si>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</si>
  <si>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</si>
  <si>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</si>
  <si>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</si>
  <si>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</si>
  <si>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</si>
  <si>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</si>
  <si>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</si>
  <si>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</si>
  <si>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</si>
  <si>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</si>
  <si>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</si>
  <si>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</si>
  <si>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</si>
  <si>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</si>
  <si>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</si>
  <si>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</si>
  <si>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</si>
  <si>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</si>
  <si>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</si>
  <si>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</si>
  <si>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</si>
  <si>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</si>
  <si>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</si>
  <si>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</si>
  <si>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</si>
  <si>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</si>
  <si>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</si>
  <si>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</si>
  <si>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</si>
  <si>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</si>
  <si>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</si>
  <si>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</si>
  <si>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</si>
  <si>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</si>
  <si>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</si>
  <si>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</si>
  <si>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</si>
  <si>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</si>
  <si>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</si>
  <si>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</si>
  <si>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</si>
  <si>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</si>
  <si>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</si>
  <si>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</si>
  <si>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</si>
  <si>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</si>
  <si>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</si>
  <si>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</si>
  <si>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</si>
  <si>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</si>
  <si>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</si>
  <si>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</si>
  <si>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</si>
  <si>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</si>
  <si>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</si>
  <si>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</si>
  <si>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</si>
  <si>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</si>
  <si>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</si>
  <si>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</si>
  <si>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</si>
  <si>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</si>
  <si>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</si>
  <si>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</si>
  <si>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</si>
  <si>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</si>
  <si>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</si>
  <si>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</si>
  <si>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</si>
  <si>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</si>
  <si>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</si>
  <si>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</si>
  <si>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</si>
  <si>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</si>
  <si>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</si>
  <si>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</si>
  <si>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</si>
  <si>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</si>
  <si>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</si>
  <si>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</si>
  <si>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</si>
  <si>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</si>
  <si>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</si>
  <si>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</si>
  <si>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</si>
  <si>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</si>
  <si>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</si>
  <si>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</si>
  <si>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</si>
  <si>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</si>
  <si>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</si>
  <si>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</si>
  <si>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</si>
  <si>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</si>
  <si>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</si>
  <si>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</si>
  <si>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</si>
  <si>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</si>
  <si>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</si>
  <si>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</si>
  <si>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</si>
  <si>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</si>
  <si>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</si>
  <si>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</si>
  <si>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</si>
  <si>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</si>
  <si>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</si>
  <si>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</si>
  <si>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</si>
  <si>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</si>
  <si>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</si>
  <si>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</si>
  <si>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</si>
  <si>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</si>
  <si>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</si>
  <si>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</si>
  <si>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</si>
  <si>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</si>
  <si>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</si>
  <si>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</si>
  <si>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</si>
  <si>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</si>
  <si>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</si>
  <si>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</si>
  <si>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</si>
  <si>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</si>
  <si>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</si>
  <si>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</si>
  <si>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</si>
  <si>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</si>
  <si>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</si>
  <si>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</si>
  <si>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</si>
  <si>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</si>
  <si>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</si>
  <si>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</si>
  <si>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</si>
  <si>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</si>
  <si>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</si>
  <si>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</si>
  <si>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</si>
  <si>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</si>
  <si>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</si>
  <si>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</si>
  <si>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</si>
  <si>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</si>
  <si>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</si>
  <si>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</si>
  <si>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</si>
  <si>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</si>
  <si>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</si>
  <si>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</si>
  <si>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</si>
  <si>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</si>
  <si>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</si>
  <si>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</si>
  <si>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</si>
  <si>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</si>
  <si>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</si>
  <si>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</si>
  <si>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</si>
  <si>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</si>
  <si>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</si>
  <si>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</si>
  <si>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</si>
  <si>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</si>
  <si>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</si>
  <si>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</si>
  <si>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</si>
  <si>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</si>
  <si>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</si>
  <si>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</si>
  <si>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</si>
  <si>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</si>
  <si>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</si>
  <si>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</si>
  <si>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</si>
  <si>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</si>
  <si>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</si>
  <si>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</si>
  <si>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</si>
  <si>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</si>
  <si>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</si>
  <si>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</si>
  <si>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</si>
  <si>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</si>
  <si>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</si>
  <si>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</si>
  <si>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</si>
  <si>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</si>
  <si>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</si>
  <si>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</si>
  <si>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</si>
  <si>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</si>
  <si>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</si>
  <si>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</si>
  <si>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</si>
  <si>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</si>
  <si>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</si>
  <si>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</si>
  <si>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</si>
  <si>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</si>
  <si>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</si>
  <si>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</si>
  <si>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</si>
  <si>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</si>
  <si>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</si>
  <si>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</si>
  <si>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</si>
  <si>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</si>
  <si>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</si>
  <si>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</si>
  <si>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</si>
  <si>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</si>
  <si>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</si>
  <si>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</si>
  <si>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</si>
  <si>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</si>
  <si>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</si>
  <si>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</si>
  <si>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</si>
  <si>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</si>
  <si>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</si>
  <si>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</si>
  <si>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</si>
  <si>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</si>
  <si>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</si>
  <si>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</si>
  <si>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</si>
  <si>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</si>
  <si>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</si>
  <si>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</si>
  <si>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</si>
  <si>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</si>
  <si>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</si>
  <si>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</si>
  <si>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</si>
  <si>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</si>
  <si>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</si>
  <si>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</si>
  <si>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</si>
  <si>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</si>
  <si>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</si>
  <si>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</si>
  <si>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</si>
  <si>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</si>
  <si>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</si>
  <si>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</si>
  <si>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</si>
  <si>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</si>
  <si>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</si>
  <si>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</si>
  <si>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</si>
  <si>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</si>
  <si>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</si>
  <si>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</si>
  <si>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</si>
  <si>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</si>
  <si>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</si>
  <si>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</si>
  <si>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</si>
  <si>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</si>
  <si>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</si>
  <si>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</si>
  <si>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</si>
  <si>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</si>
  <si>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</si>
  <si>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</si>
  <si>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</si>
  <si>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</si>
  <si>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</si>
  <si>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</si>
  <si>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</si>
  <si>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</si>
  <si>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</si>
  <si>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</si>
  <si>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</si>
  <si>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</si>
  <si>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</si>
  <si>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</si>
  <si>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</si>
  <si>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</si>
  <si>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</si>
  <si>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</si>
  <si>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</si>
  <si>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</si>
  <si>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</si>
  <si>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</si>
  <si>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</si>
  <si>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</si>
  <si>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</si>
  <si>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</si>
  <si>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</si>
  <si>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</si>
  <si>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</si>
  <si>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</si>
  <si>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</si>
  <si>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</si>
  <si>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</si>
  <si>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</si>
  <si>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</si>
  <si>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</si>
  <si>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</si>
  <si>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</si>
  <si>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</si>
  <si>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</si>
  <si>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</si>
  <si>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</si>
  <si>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</si>
  <si>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</si>
  <si>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</si>
  <si>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</si>
  <si>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</si>
  <si>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</si>
  <si>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</si>
  <si>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</si>
  <si>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</si>
  <si>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</si>
  <si>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</si>
  <si>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</si>
  <si>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</si>
  <si>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</si>
  <si>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</si>
  <si>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</si>
  <si>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</si>
  <si>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</si>
  <si>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</si>
  <si>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</si>
  <si>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</si>
  <si>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</si>
  <si>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</si>
  <si>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</si>
  <si>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</si>
  <si>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</si>
  <si>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</si>
  <si>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</si>
  <si>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</si>
  <si>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</si>
  <si>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</si>
  <si>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</si>
  <si>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</si>
  <si>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</si>
  <si>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</si>
  <si>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</si>
  <si>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</si>
  <si>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</si>
  <si>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</si>
  <si>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</si>
  <si>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</si>
  <si>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</si>
  <si>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</si>
  <si>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</si>
  <si>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</si>
  <si>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</si>
  <si>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</si>
  <si>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</si>
  <si>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</si>
  <si>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</si>
  <si>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</si>
  <si>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</si>
  <si>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</si>
  <si>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</si>
  <si>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</si>
  <si>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</si>
  <si>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</si>
  <si>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</si>
  <si>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</si>
  <si>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</si>
  <si>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</si>
  <si>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</si>
  <si>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</si>
  <si>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</si>
  <si>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</si>
  <si>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</si>
  <si>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</si>
  <si>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</si>
  <si>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</si>
  <si>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</si>
  <si>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</si>
  <si>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</si>
  <si>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</si>
  <si>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</si>
  <si>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</si>
  <si>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</si>
  <si>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</si>
  <si>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</si>
  <si>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</si>
  <si>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</si>
  <si>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</si>
  <si>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</si>
  <si>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</si>
  <si>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</si>
  <si>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</si>
  <si>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</si>
  <si>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</si>
  <si>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</si>
  <si>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</si>
  <si>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</si>
  <si>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</si>
  <si>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</si>
  <si>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</si>
  <si>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</si>
  <si>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</si>
  <si>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</si>
  <si>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</si>
  <si>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</si>
  <si>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</si>
  <si>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</si>
  <si>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</si>
  <si>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</si>
  <si>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</si>
  <si>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</si>
  <si>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</si>
  <si>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</si>
  <si>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</si>
  <si>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</si>
  <si>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</si>
  <si>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</si>
  <si>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</si>
  <si>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</si>
  <si>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</si>
  <si>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</si>
  <si>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</si>
  <si>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</si>
  <si>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</si>
  <si>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</si>
  <si>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</si>
  <si>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</si>
  <si>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</si>
  <si>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</si>
  <si>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</si>
  <si>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</si>
  <si>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</si>
  <si>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</si>
  <si>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</si>
  <si>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</si>
  <si>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</si>
  <si>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</si>
  <si>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</si>
  <si>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</si>
  <si>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</si>
  <si>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</si>
  <si>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</si>
  <si>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</si>
  <si>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</si>
  <si>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</si>
  <si>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</si>
  <si>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</si>
  <si>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</si>
  <si>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</si>
  <si>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</si>
  <si>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</si>
  <si>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</si>
  <si>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</si>
  <si>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</si>
  <si>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</si>
  <si>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</si>
  <si>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</si>
  <si>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</si>
  <si>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</si>
  <si>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</si>
  <si>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</si>
  <si>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</si>
  <si>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</si>
  <si>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</si>
  <si>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</si>
  <si>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</si>
  <si>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</si>
  <si>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</si>
  <si>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</si>
  <si>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</si>
  <si>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</si>
  <si>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</si>
  <si>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</si>
  <si>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</si>
  <si>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</si>
  <si>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</si>
  <si>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</si>
  <si>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</si>
  <si>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</si>
  <si>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</si>
  <si>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</si>
  <si>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</si>
  <si>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</si>
  <si>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</si>
  <si>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</si>
  <si>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</si>
  <si>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</si>
  <si>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</si>
  <si>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</si>
  <si>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</si>
  <si>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</si>
  <si>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</si>
  <si>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</si>
  <si>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</si>
  <si>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</si>
  <si>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</si>
  <si>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</si>
  <si>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</si>
  <si>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</si>
  <si>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</si>
  <si>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</si>
  <si>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</si>
  <si>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</si>
  <si>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</si>
  <si>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</si>
  <si>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</si>
  <si>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</si>
  <si>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</si>
  <si>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</si>
  <si>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</si>
  <si>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</si>
  <si>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</si>
  <si>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</si>
  <si>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</si>
  <si>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</si>
  <si>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</si>
  <si>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</si>
  <si>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</si>
  <si>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</si>
  <si>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</si>
  <si>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</si>
  <si>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</si>
  <si>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</si>
  <si>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</si>
  <si>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</si>
  <si>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</si>
  <si>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</si>
  <si>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</si>
  <si>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</si>
  <si>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</si>
  <si>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</si>
  <si>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</si>
  <si>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</si>
  <si>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</si>
  <si>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</si>
  <si>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</si>
  <si>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</si>
  <si>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</si>
  <si>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</si>
  <si>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</si>
  <si>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</si>
  <si>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</si>
  <si>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</si>
  <si>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</si>
  <si>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</si>
  <si>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</si>
  <si>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</si>
  <si>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</si>
  <si>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</si>
  <si>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</si>
  <si>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</si>
  <si>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</si>
  <si>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</si>
  <si>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</si>
  <si>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</si>
  <si>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</si>
  <si>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</si>
  <si>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</si>
  <si>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</si>
  <si>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</si>
  <si>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</si>
  <si>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</si>
  <si>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</si>
  <si>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</si>
  <si>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</si>
  <si>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</si>
  <si>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</si>
  <si>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</si>
  <si>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</si>
  <si>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</si>
  <si>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</si>
  <si>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</si>
  <si>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</si>
  <si>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</si>
  <si>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</si>
  <si>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</si>
  <si>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</si>
  <si>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</si>
  <si>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</si>
  <si>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</si>
  <si>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</si>
  <si>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</si>
  <si>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</si>
  <si>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</si>
  <si>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</si>
  <si>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</si>
  <si>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</si>
  <si>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</si>
  <si>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</si>
  <si>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</si>
  <si>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</si>
  <si>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</si>
  <si>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</si>
  <si>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</si>
  <si>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</si>
  <si>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</si>
  <si>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</si>
  <si>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</si>
  <si>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</si>
  <si>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</si>
  <si>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</si>
  <si>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</si>
  <si>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</si>
  <si>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</si>
  <si>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</si>
  <si>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</si>
  <si>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</si>
  <si>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</si>
  <si>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</si>
  <si>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</si>
  <si>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</si>
  <si>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</si>
  <si>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</si>
  <si>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</si>
  <si>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</si>
  <si>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</si>
  <si>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</si>
  <si>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</si>
  <si>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</si>
  <si>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</si>
  <si>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</si>
  <si>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</si>
  <si>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</si>
  <si>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</si>
  <si>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</si>
  <si>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</si>
  <si>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</si>
  <si>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</si>
  <si>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</si>
  <si>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</si>
  <si>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</si>
  <si>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</si>
  <si>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</si>
  <si>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</si>
  <si>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</si>
  <si>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</si>
  <si>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</si>
  <si>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</si>
  <si>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</si>
  <si>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</si>
  <si>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</si>
  <si>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</si>
  <si>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</si>
  <si>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</si>
  <si>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</si>
  <si>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</si>
  <si>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</si>
  <si>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</si>
  <si>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</si>
  <si>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</si>
  <si>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</si>
  <si>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</si>
  <si>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</si>
  <si>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</si>
  <si>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</si>
  <si>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</si>
  <si>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</si>
  <si>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</si>
  <si>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</si>
  <si>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</si>
  <si>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</si>
  <si>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</si>
  <si>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</si>
  <si>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</si>
  <si>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</si>
  <si>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</si>
  <si>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</si>
  <si>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</si>
  <si>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</si>
  <si>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</si>
  <si>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</si>
  <si>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</si>
  <si>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</si>
  <si>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</si>
  <si>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</si>
  <si>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</si>
  <si>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</si>
  <si>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</si>
  <si>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</si>
  <si>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</si>
  <si>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</si>
  <si>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</si>
  <si>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</si>
  <si>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</si>
  <si>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</si>
  <si>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</si>
  <si>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</si>
  <si>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</si>
  <si>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</si>
  <si>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</si>
  <si>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</si>
  <si>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</si>
  <si>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</si>
  <si>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</si>
  <si>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</si>
  <si>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</si>
  <si>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</si>
  <si>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</si>
  <si>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</si>
  <si>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</si>
  <si>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</si>
  <si>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</si>
  <si>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</si>
  <si>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</si>
  <si>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</si>
  <si>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</si>
  <si>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</si>
  <si>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</si>
  <si>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</si>
  <si>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</si>
  <si>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</si>
  <si>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</si>
  <si>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</si>
  <si>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</si>
  <si>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</si>
  <si>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</si>
  <si>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</si>
  <si>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</si>
  <si>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</si>
  <si>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</si>
  <si>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</si>
  <si>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</si>
  <si>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</si>
  <si>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</si>
  <si>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</si>
  <si>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</si>
  <si>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</si>
  <si>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</si>
  <si>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</si>
  <si>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</si>
  <si>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</si>
  <si>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</si>
  <si>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</si>
  <si>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</si>
  <si>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</si>
  <si>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</si>
  <si>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</si>
  <si>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</si>
  <si>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</si>
  <si>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</si>
  <si>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</si>
  <si>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</si>
  <si>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</si>
  <si>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</si>
  <si>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</si>
  <si>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</si>
  <si>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</si>
  <si>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</si>
  <si>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</si>
  <si>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</si>
  <si>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</si>
  <si>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</si>
  <si>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</si>
  <si>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</si>
  <si>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</si>
  <si>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</si>
  <si>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</si>
  <si>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</si>
  <si>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</si>
  <si>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</si>
  <si>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</si>
  <si>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</si>
  <si>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</si>
  <si>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</si>
  <si>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</si>
  <si>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</si>
  <si>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</si>
  <si>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</si>
  <si>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</si>
  <si>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</si>
  <si>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</si>
  <si>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</si>
  <si>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</si>
  <si>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</si>
  <si>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</si>
  <si>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</si>
  <si>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</si>
  <si>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</si>
  <si>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</si>
  <si>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</si>
  <si>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</si>
  <si>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</si>
  <si>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</si>
  <si>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</si>
  <si>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</si>
  <si>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</si>
  <si>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</si>
  <si>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</si>
  <si>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</si>
  <si>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</si>
  <si>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</si>
  <si>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</si>
  <si>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</si>
  <si>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</si>
  <si>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</si>
  <si>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</si>
  <si>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</si>
  <si>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</si>
  <si>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</si>
  <si>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</si>
  <si>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</si>
  <si>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</si>
  <si>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</si>
  <si>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</si>
  <si>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</si>
  <si>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</si>
  <si>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</si>
  <si>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</si>
  <si>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</si>
  <si>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</si>
  <si>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</si>
  <si>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</si>
  <si>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</si>
  <si>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</si>
  <si>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</si>
  <si>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</si>
  <si>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</si>
  <si>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</si>
  <si>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</si>
  <si>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</si>
  <si>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</si>
  <si>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</si>
  <si>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</si>
  <si>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</si>
  <si>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</si>
  <si>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</si>
  <si>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</si>
  <si>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</si>
  <si>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</si>
  <si>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</si>
  <si>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</si>
  <si>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</si>
  <si>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</si>
  <si>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</si>
  <si>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</si>
  <si>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</si>
  <si>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</si>
  <si>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</si>
  <si>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</si>
  <si>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</si>
  <si>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</si>
  <si>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</si>
  <si>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</si>
  <si>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</si>
  <si>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</si>
  <si>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</si>
  <si>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</si>
  <si>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</si>
  <si>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</si>
  <si>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</si>
  <si>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</si>
  <si>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</si>
  <si>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</si>
  <si>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</si>
  <si>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</si>
  <si>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</si>
  <si>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</si>
  <si>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</si>
  <si>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</si>
  <si>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</si>
  <si>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</si>
  <si>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</si>
  <si>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</si>
  <si>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</si>
  <si>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</si>
  <si>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</si>
  <si>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</si>
  <si>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</si>
  <si>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</si>
  <si>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</si>
  <si>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</si>
  <si>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</si>
  <si>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</si>
  <si>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</si>
  <si>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</si>
  <si>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</si>
  <si>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</si>
  <si>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</si>
  <si>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</si>
  <si>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</si>
  <si>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</si>
  <si>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</si>
  <si>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</si>
  <si>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</si>
  <si>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</si>
  <si>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</si>
  <si>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</si>
  <si>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</si>
  <si>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</si>
  <si>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</si>
  <si>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</si>
  <si>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</si>
  <si>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</si>
  <si>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</si>
  <si>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</si>
  <si>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</si>
  <si>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</si>
  <si>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</si>
  <si>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</si>
  <si>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</si>
  <si>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</si>
  <si>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</si>
  <si>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</si>
  <si>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</si>
  <si>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</si>
  <si>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</si>
  <si>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</si>
  <si>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</si>
  <si>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</si>
  <si>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</si>
  <si>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</si>
  <si>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</si>
  <si>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</si>
  <si>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</si>
  <si>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</si>
  <si>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</si>
  <si>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</si>
  <si>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</si>
  <si>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</si>
  <si>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</si>
  <si>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</si>
  <si>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</si>
  <si>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</si>
  <si>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</si>
  <si>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</si>
  <si>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</si>
  <si>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</si>
  <si>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</si>
  <si>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</si>
  <si>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</si>
  <si>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</si>
  <si>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</si>
  <si>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</si>
  <si>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</si>
  <si>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</si>
  <si>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</si>
  <si>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</si>
  <si>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</si>
  <si>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</si>
  <si>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</si>
  <si>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</si>
  <si>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</si>
  <si>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</si>
  <si>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</si>
  <si>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</si>
  <si>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</si>
  <si>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</si>
  <si>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</si>
  <si>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</si>
  <si>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</si>
  <si>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</si>
  <si>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</si>
  <si>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</si>
  <si>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</si>
  <si>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</si>
  <si>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</si>
  <si>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</si>
  <si>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</si>
  <si>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</si>
  <si>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</si>
  <si>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</si>
  <si>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</si>
  <si>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</si>
  <si>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</si>
  <si>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</si>
  <si>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</si>
  <si>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</si>
  <si>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</si>
  <si>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</si>
  <si>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</si>
  <si>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</si>
  <si>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</si>
  <si>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</si>
  <si>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</si>
  <si>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</si>
  <si>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</si>
  <si>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</si>
  <si>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</si>
  <si>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</si>
  <si>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</si>
  <si>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</si>
  <si>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</si>
  <si>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</si>
  <si>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</si>
  <si>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</si>
  <si>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</si>
  <si>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</si>
  <si>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</si>
  <si>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</si>
  <si>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</si>
  <si>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</si>
  <si>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</si>
  <si>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</si>
  <si>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</si>
  <si>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</si>
  <si>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</si>
  <si>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</si>
  <si>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</si>
  <si>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</si>
  <si>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</si>
  <si>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</si>
  <si>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</si>
  <si>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</si>
  <si>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</si>
  <si>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</si>
  <si>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</si>
  <si>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</si>
  <si>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</si>
  <si>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</si>
  <si>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</si>
  <si>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</si>
  <si>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</si>
  <si>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</si>
  <si>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</si>
  <si>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</si>
  <si>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</si>
  <si>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</si>
  <si>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</si>
  <si>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</si>
  <si>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</si>
  <si>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</si>
  <si>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</si>
  <si>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</si>
  <si>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</si>
  <si>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</si>
  <si>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</si>
  <si>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</si>
  <si>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</si>
  <si>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</si>
  <si>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</si>
  <si>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</si>
  <si>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</si>
  <si>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</si>
  <si>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</si>
  <si>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</si>
  <si>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</si>
  <si>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</si>
  <si>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</si>
  <si>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</si>
  <si>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</si>
  <si>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</si>
  <si>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</si>
  <si>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</si>
  <si>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</si>
  <si>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</si>
  <si>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</si>
  <si>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</si>
  <si>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</si>
  <si>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</si>
  <si>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</si>
  <si>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</si>
  <si>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</si>
  <si>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</si>
  <si>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</si>
  <si>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</si>
  <si>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</si>
  <si>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</si>
  <si>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</si>
  <si>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</si>
  <si>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</si>
  <si>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</si>
  <si>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</si>
  <si>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</si>
  <si>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</si>
  <si>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</si>
  <si>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</si>
  <si>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</si>
  <si>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</si>
  <si>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</si>
  <si>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</si>
  <si>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</si>
  <si>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</si>
  <si>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</si>
  <si>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</si>
  <si>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</si>
  <si>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</si>
  <si>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</si>
  <si>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</si>
  <si>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</si>
  <si>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</si>
  <si>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</si>
  <si>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</si>
  <si>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</si>
  <si>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</si>
  <si>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</si>
  <si>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</si>
  <si>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</si>
  <si>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</si>
  <si>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</si>
  <si>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</si>
  <si>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</si>
  <si>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</si>
  <si>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</si>
  <si>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</si>
  <si>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</si>
  <si>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</si>
  <si>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</si>
  <si>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</si>
  <si>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</si>
  <si>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</si>
  <si>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</si>
  <si>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</si>
  <si>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</si>
  <si>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</si>
  <si>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</si>
  <si>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</si>
  <si>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</si>
  <si>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</si>
  <si>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</si>
  <si>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</si>
  <si>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</si>
  <si>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</si>
  <si>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</si>
  <si>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</si>
  <si>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</si>
  <si>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</si>
  <si>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</si>
  <si>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</si>
  <si>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</si>
  <si>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</si>
  <si>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</si>
  <si>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</si>
  <si>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</si>
  <si>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</si>
  <si>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</si>
  <si>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</si>
  <si>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</si>
  <si>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</si>
  <si>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</si>
  <si>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</si>
  <si>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</si>
  <si>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</si>
  <si>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</si>
  <si>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</si>
  <si>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</si>
  <si>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</si>
  <si>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</si>
  <si>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</si>
  <si>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</si>
  <si>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</si>
  <si>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</si>
  <si>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</si>
  <si>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</si>
  <si>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</si>
  <si>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</si>
  <si>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</si>
  <si>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</si>
  <si>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</si>
  <si>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</si>
  <si>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</si>
  <si>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</si>
  <si>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</si>
  <si>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</si>
  <si>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</si>
  <si>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</si>
  <si>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</si>
  <si>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</si>
  <si>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</si>
  <si>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</si>
  <si>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</si>
  <si>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</si>
  <si>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</si>
  <si>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</si>
  <si>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</si>
  <si>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</si>
  <si>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</si>
  <si>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</si>
  <si>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</si>
  <si>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</si>
  <si>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</si>
  <si>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</si>
  <si>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</si>
  <si>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</si>
  <si>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</si>
  <si>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</si>
  <si>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</si>
  <si>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</si>
  <si>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</si>
  <si>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</si>
  <si>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</si>
  <si>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</si>
  <si>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</si>
  <si>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</si>
  <si>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</si>
  <si>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</si>
  <si>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</si>
  <si>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</si>
  <si>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</si>
  <si>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</si>
  <si>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</si>
  <si>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</si>
  <si>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</si>
  <si>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</si>
  <si>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</si>
  <si>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</si>
  <si>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</si>
  <si>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</si>
  <si>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</si>
  <si>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</si>
  <si>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</si>
  <si>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</si>
  <si>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</si>
  <si>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</si>
  <si>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</si>
  <si>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</si>
  <si>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</si>
  <si>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</si>
  <si>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</si>
  <si>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</si>
  <si>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</si>
  <si>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</si>
  <si>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</si>
  <si>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</si>
  <si>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</si>
  <si>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</si>
  <si>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</si>
  <si>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</si>
  <si>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</si>
  <si>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</si>
  <si>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</si>
  <si>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</si>
  <si>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</si>
  <si>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</si>
  <si>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2021-44-44001482020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</si>
</sst>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2697</v>
      </c>
      <c r="D15" s="35"/>
      <c r="E15" s="35"/>
      <c r="F15" s="5"/>
      <c r="G15" s="32" t="s">
        <v>1168</v>
      </c>
      <c r="H15" s="103" t="s">
        <v>696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241"/>
      <c r="I20" s="147" t="s">
        <v>1154</v>
      </c>
      <c r="J20" s="148" t="s">
        <v>707</v>
      </c>
      <c r="K20" s="149">
        <v>4978071840</v>
      </c>
      <c r="L20" s="150"/>
      <c r="M20" s="150">
        <v>44561</v>
      </c>
      <c r="N20" s="133">
        <f>+(M20-L20)/30</f>
        <v>1485.3666666666666</v>
      </c>
      <c r="O20" s="136"/>
      <c r="U20" s="132"/>
      <c r="V20" s="105">
        <f ca="1">NOW()</f>
        <v>44194.223416203706</v>
      </c>
      <c r="W20" s="105">
        <f ca="1">NOW()</f>
        <v>44194.223416203706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AUTORIDADES TRADICIONALES WAYUU PEKIJIRRAWA DE LA ZONA DE PESUAPA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2.5000000000000001E-2</v>
      </c>
      <c r="G179" s="162">
        <f>IF(F179&gt;0,SUM(E179+F179),"")</f>
        <v>4.4999999999999998E-2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224013232.79999998</v>
      </c>
      <c r="F185" s="92"/>
      <c r="G185" s="93"/>
      <c r="H185" s="88"/>
      <c r="I185" s="90" t="s">
        <v>2627</v>
      </c>
      <c r="J185" s="163">
        <f>+SUM(M179:M183)</f>
        <v>0.02</v>
      </c>
      <c r="K185" s="234" t="s">
        <v>2628</v>
      </c>
      <c r="L185" s="234"/>
      <c r="M185" s="94">
        <f>+J185*(SUM(K20:K35))</f>
        <v>99561436.799999997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