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MC\Desktop\suris\OFERTAS ASOMUJ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<sst xmlns="http://schemas.openxmlformats.org/spreadsheetml/2006/main" count="3099" uniqueCount="2700">
  <si>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</si>
  <si>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</si>
  <si>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</si>
  <si>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</si>
  <si>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</si>
  <si>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</si>
  <si>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</si>
  <si>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</si>
  <si>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</si>
  <si>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</si>
  <si>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</si>
  <si>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</si>
  <si>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</si>
  <si>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</si>
  <si>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</si>
  <si>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</si>
  <si>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</si>
  <si>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</si>
  <si>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</si>
  <si>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</si>
  <si>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</si>
  <si>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</si>
  <si>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</si>
  <si>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</si>
  <si>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</si>
  <si>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</si>
  <si>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</si>
  <si>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</si>
  <si>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</si>
  <si>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</si>
  <si>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</si>
  <si>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</si>
  <si>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</si>
  <si>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</si>
  <si>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</si>
  <si>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</si>
  <si>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</si>
  <si>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</si>
  <si>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</si>
  <si>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</si>
  <si>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</si>
  <si>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</si>
  <si>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</si>
  <si>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</si>
  <si>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</si>
  <si>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</si>
  <si>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</si>
  <si>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</si>
  <si>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</si>
  <si>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</si>
  <si>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</si>
  <si>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</si>
  <si>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</si>
  <si>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</si>
  <si>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</si>
  <si>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</si>
  <si>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</si>
  <si>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</si>
  <si>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</si>
  <si>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</si>
  <si>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</si>
  <si>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</si>
  <si>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</si>
  <si>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</si>
  <si>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</si>
  <si>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</si>
  <si>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</si>
  <si>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</si>
  <si>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</si>
  <si>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</si>
  <si>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</si>
  <si>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</si>
  <si>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</si>
  <si>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</si>
  <si>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</si>
  <si>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</si>
  <si>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</si>
  <si>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</si>
  <si>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</si>
  <si>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</si>
  <si>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</si>
  <si>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</si>
  <si>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</si>
  <si>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</si>
  <si>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</si>
  <si>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</si>
  <si>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</si>
  <si>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</si>
  <si>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</si>
  <si>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</si>
  <si>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</si>
  <si>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</si>
  <si>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</si>
  <si>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</si>
  <si>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</si>
  <si>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</si>
  <si>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</si>
  <si>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</si>
  <si>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</si>
  <si>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</si>
  <si>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</si>
  <si>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</si>
  <si>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</si>
  <si>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</si>
  <si>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</si>
  <si>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</si>
  <si>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</si>
  <si>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</si>
  <si>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</si>
  <si>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</si>
  <si>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</si>
  <si>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</si>
  <si>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</si>
  <si>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</si>
  <si>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</si>
  <si>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</si>
  <si>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</si>
  <si>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</si>
  <si>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</si>
  <si>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</si>
  <si>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</si>
  <si>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</si>
  <si>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</si>
  <si>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</si>
  <si>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</si>
  <si>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</si>
  <si>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</si>
  <si>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</si>
  <si>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</si>
  <si>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</si>
  <si>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</si>
  <si>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</si>
  <si>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</si>
  <si>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</si>
  <si>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</si>
  <si>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</si>
  <si>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</si>
  <si>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</si>
  <si>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</si>
  <si>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</si>
  <si>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</si>
  <si>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</si>
  <si>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</si>
  <si>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</si>
  <si>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</si>
  <si>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</si>
  <si>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</si>
  <si>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</si>
  <si>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</si>
  <si>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</si>
  <si>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</si>
  <si>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</si>
  <si>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</si>
  <si>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</si>
  <si>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</si>
  <si>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</si>
  <si>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</si>
  <si>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</si>
  <si>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</si>
  <si>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</si>
  <si>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</si>
  <si>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</si>
  <si>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</si>
  <si>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</si>
  <si>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</si>
  <si>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</si>
  <si>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</si>
  <si>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</si>
  <si>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</si>
  <si>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</si>
  <si>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</si>
  <si>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</si>
  <si>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</si>
  <si>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</si>
  <si>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</si>
  <si>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</si>
  <si>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</si>
  <si>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</si>
  <si>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</si>
  <si>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</si>
  <si>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</si>
  <si>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</si>
  <si>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</si>
  <si>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</si>
  <si>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</si>
  <si>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</si>
  <si>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</si>
  <si>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</si>
  <si>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</si>
  <si>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</si>
  <si>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</si>
  <si>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</si>
  <si>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</si>
  <si>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</si>
  <si>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</si>
  <si>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</si>
  <si>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</si>
  <si>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</si>
  <si>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</si>
  <si>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</si>
  <si>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</si>
  <si>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</si>
  <si>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</si>
  <si>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</si>
  <si>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</si>
  <si>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</si>
  <si>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</si>
  <si>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</si>
  <si>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</si>
  <si>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</si>
  <si>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</si>
  <si>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</si>
  <si>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</si>
  <si>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</si>
  <si>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</si>
  <si>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</si>
  <si>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</si>
  <si>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</si>
  <si>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</si>
  <si>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</si>
  <si>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</si>
  <si>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</si>
  <si>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</si>
  <si>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</si>
  <si>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</si>
  <si>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</si>
  <si>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</si>
  <si>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</si>
  <si>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</si>
  <si>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</si>
  <si>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</si>
  <si>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</si>
  <si>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</si>
  <si>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</si>
  <si>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</si>
  <si>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</si>
  <si>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</si>
  <si>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</si>
  <si>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</si>
  <si>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</si>
  <si>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</si>
  <si>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</si>
  <si>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</si>
  <si>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</si>
  <si>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</si>
  <si>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</si>
  <si>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</si>
  <si>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</si>
  <si>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</si>
  <si>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</si>
  <si>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</si>
  <si>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</si>
  <si>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</si>
  <si>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</si>
  <si>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</si>
  <si>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</si>
  <si>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</si>
  <si>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</si>
  <si>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</si>
  <si>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</si>
  <si>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</si>
  <si>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</si>
  <si>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</si>
  <si>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</si>
  <si>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</si>
  <si>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</si>
  <si>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</si>
  <si>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</si>
  <si>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</si>
  <si>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</si>
  <si>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</si>
  <si>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</si>
  <si>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</si>
  <si>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</si>
  <si>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</si>
  <si>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</si>
  <si>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</si>
  <si>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</si>
  <si>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</si>
  <si>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</si>
  <si>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</si>
  <si>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</si>
  <si>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</si>
  <si>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</si>
  <si>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</si>
  <si>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</si>
  <si>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</si>
  <si>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</si>
  <si>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</si>
  <si>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</si>
  <si>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</si>
  <si>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</si>
  <si>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</si>
  <si>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</si>
  <si>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</si>
  <si>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</si>
  <si>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</si>
  <si>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</si>
  <si>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</si>
  <si>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</si>
  <si>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</si>
  <si>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</si>
  <si>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</si>
  <si>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</si>
  <si>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</si>
  <si>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</si>
  <si>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</si>
  <si>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</si>
  <si>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</si>
  <si>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</si>
  <si>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</si>
  <si>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</si>
  <si>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</si>
  <si>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</si>
  <si>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</si>
  <si>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</si>
  <si>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</si>
  <si>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</si>
  <si>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</si>
  <si>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</si>
  <si>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</si>
  <si>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</si>
  <si>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</si>
  <si>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</si>
  <si>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</si>
  <si>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</si>
  <si>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</si>
  <si>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</si>
  <si>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</si>
  <si>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</si>
  <si>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</si>
  <si>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</si>
  <si>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</si>
  <si>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</si>
  <si>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</si>
  <si>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</si>
  <si>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</si>
  <si>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</si>
  <si>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</si>
  <si>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</si>
  <si>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</si>
  <si>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</si>
  <si>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</si>
  <si>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</si>
  <si>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</si>
  <si>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</si>
  <si>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</si>
  <si>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</si>
  <si>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</si>
  <si>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</si>
  <si>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</si>
  <si>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</si>
  <si>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</si>
  <si>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</si>
  <si>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</si>
  <si>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</si>
  <si>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</si>
  <si>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</si>
  <si>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</si>
  <si>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</si>
  <si>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</si>
  <si>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</si>
  <si>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</si>
  <si>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</si>
  <si>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</si>
  <si>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</si>
  <si>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</si>
  <si>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</si>
  <si>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</si>
  <si>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</si>
  <si>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</si>
  <si>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</si>
  <si>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</si>
  <si>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</si>
  <si>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</si>
  <si>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</si>
  <si>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</si>
  <si>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</si>
  <si>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</si>
  <si>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</si>
  <si>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</si>
  <si>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</si>
  <si>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</si>
  <si>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</si>
  <si>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</si>
  <si>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</si>
  <si>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</si>
  <si>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</si>
  <si>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</si>
  <si>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</si>
  <si>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</si>
  <si>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</si>
  <si>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</si>
  <si>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</si>
  <si>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</si>
  <si>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</si>
  <si>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</si>
  <si>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</si>
  <si>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</si>
  <si>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</si>
  <si>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</si>
  <si>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</si>
  <si>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</si>
  <si>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</si>
  <si>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</si>
  <si>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</si>
  <si>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</si>
  <si>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</si>
  <si>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</si>
  <si>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</si>
  <si>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</si>
  <si>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</si>
  <si>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</si>
  <si>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</si>
  <si>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</si>
  <si>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</si>
  <si>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</si>
  <si>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</si>
  <si>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</si>
  <si>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</si>
  <si>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</si>
  <si>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</si>
  <si>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</si>
  <si>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</si>
  <si>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</si>
  <si>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</si>
  <si>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</si>
  <si>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</si>
  <si>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</si>
  <si>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</si>
  <si>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</si>
  <si>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</si>
  <si>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</si>
  <si>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</si>
  <si>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</si>
  <si>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</si>
  <si>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</si>
  <si>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</si>
  <si>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</si>
  <si>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</si>
  <si>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</si>
  <si>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</si>
  <si>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</si>
  <si>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</si>
  <si>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</si>
  <si>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</si>
  <si>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</si>
  <si>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</si>
  <si>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</si>
  <si>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</si>
  <si>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</si>
  <si>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</si>
  <si>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</si>
  <si>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</si>
  <si>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</si>
  <si>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</si>
  <si>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</si>
  <si>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</si>
  <si>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</si>
  <si>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</si>
  <si>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</si>
  <si>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</si>
  <si>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</si>
  <si>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</si>
  <si>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</si>
  <si>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</si>
  <si>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</si>
  <si>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</si>
  <si>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</si>
  <si>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</si>
  <si>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</si>
  <si>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</si>
  <si>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</si>
  <si>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</si>
  <si>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</si>
  <si>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</si>
  <si>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</si>
  <si>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</si>
  <si>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</si>
  <si>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</si>
  <si>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</si>
  <si>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</si>
  <si>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</si>
  <si>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</si>
  <si>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</si>
  <si>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</si>
  <si>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</si>
  <si>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</si>
  <si>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</si>
  <si>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</si>
  <si>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</si>
  <si>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</si>
  <si>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</si>
  <si>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</si>
  <si>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</si>
  <si>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</si>
  <si>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</si>
  <si>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</si>
  <si>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</si>
  <si>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</si>
  <si>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</si>
  <si>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</si>
  <si>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</si>
  <si>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</si>
  <si>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</si>
  <si>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</si>
  <si>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</si>
  <si>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</si>
  <si>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</si>
  <si>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</si>
  <si>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</si>
  <si>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</si>
  <si>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</si>
  <si>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</si>
  <si>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</si>
  <si>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</si>
  <si>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</si>
  <si>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</si>
  <si>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</si>
  <si>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</si>
  <si>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</si>
  <si>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</si>
  <si>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</si>
  <si>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</si>
  <si>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</si>
  <si>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</si>
  <si>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</si>
  <si>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</si>
  <si>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</si>
  <si>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</si>
  <si>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</si>
  <si>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</si>
  <si>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</si>
  <si>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</si>
  <si>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</si>
  <si>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</si>
  <si>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</si>
  <si>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</si>
  <si>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</si>
  <si>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</si>
  <si>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</si>
  <si>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</si>
  <si>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</si>
  <si>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</si>
  <si>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</si>
  <si>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</si>
  <si>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</si>
  <si>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</si>
  <si>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</si>
  <si>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</si>
  <si>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</si>
  <si>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</si>
  <si>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</si>
  <si>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</si>
  <si>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</si>
  <si>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</si>
  <si>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</si>
  <si>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</si>
  <si>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</si>
  <si>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</si>
  <si>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</si>
  <si>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</si>
  <si>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</si>
  <si>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</si>
  <si>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</si>
  <si>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</si>
  <si>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</si>
  <si>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</si>
  <si>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</si>
  <si>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</si>
  <si>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</si>
  <si>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</si>
  <si>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</si>
  <si>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</si>
  <si>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</si>
  <si>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</si>
  <si>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</si>
  <si>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</si>
  <si>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</si>
  <si>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</si>
  <si>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</si>
  <si>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</si>
  <si>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</si>
  <si>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</si>
  <si>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</si>
  <si>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</si>
  <si>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</si>
  <si>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</si>
  <si>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</si>
  <si>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</si>
  <si>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</si>
  <si>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</si>
  <si>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</si>
  <si>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</si>
  <si>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</si>
  <si>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</si>
  <si>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</si>
  <si>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</si>
  <si>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</si>
  <si>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</si>
  <si>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</si>
  <si>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</si>
  <si>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</si>
  <si>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</si>
  <si>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</si>
  <si>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</si>
  <si>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</si>
  <si>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</si>
  <si>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</si>
  <si>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</si>
  <si>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</si>
  <si>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</si>
  <si>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</si>
  <si>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</si>
  <si>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</si>
  <si>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</si>
  <si>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</si>
  <si>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</si>
  <si>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</si>
  <si>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</si>
  <si>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</si>
  <si>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</si>
  <si>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</si>
  <si>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</si>
  <si>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</si>
  <si>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</si>
  <si>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</si>
  <si>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</si>
  <si>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</si>
  <si>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</si>
  <si>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</si>
  <si>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</si>
  <si>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</si>
  <si>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</si>
  <si>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</si>
  <si>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</si>
  <si>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</si>
  <si>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</si>
  <si>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</si>
  <si>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</si>
  <si>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</si>
  <si>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</si>
  <si>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</si>
  <si>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</si>
  <si>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</si>
  <si>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</si>
  <si>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</si>
  <si>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</si>
  <si>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</si>
  <si>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</si>
  <si>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</si>
  <si>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</si>
  <si>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</si>
  <si>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</si>
  <si>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</si>
  <si>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</si>
  <si>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</si>
  <si>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</si>
  <si>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</si>
  <si>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</si>
  <si>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</si>
  <si>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</si>
  <si>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</si>
  <si>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</si>
  <si>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</si>
  <si>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</si>
  <si>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</si>
  <si>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</si>
  <si>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</si>
  <si>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</si>
  <si>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</si>
  <si>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</si>
  <si>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</si>
  <si>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</si>
  <si>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</si>
  <si>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</si>
  <si>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</si>
  <si>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</si>
  <si>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</si>
  <si>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</si>
  <si>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</si>
  <si>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</si>
  <si>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</si>
  <si>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</si>
  <si>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</si>
  <si>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</si>
  <si>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</si>
  <si>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</si>
  <si>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</si>
  <si>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</si>
  <si>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</si>
  <si>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</si>
  <si>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</si>
  <si>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</si>
  <si>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</si>
  <si>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</si>
  <si>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</si>
  <si>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</si>
  <si>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</si>
  <si>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</si>
  <si>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</si>
  <si>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</si>
  <si>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</si>
  <si>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</si>
  <si>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</si>
  <si>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</si>
  <si>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</si>
  <si>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</si>
  <si>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</si>
  <si>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</si>
  <si>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</si>
  <si>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</si>
  <si>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</si>
  <si>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</si>
  <si>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</si>
  <si>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</si>
  <si>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</si>
  <si>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</si>
  <si>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</si>
  <si>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</si>
  <si>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</si>
  <si>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</si>
  <si>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</si>
  <si>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</si>
  <si>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</si>
  <si>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</si>
  <si>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</si>
  <si>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</si>
  <si>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</si>
  <si>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</si>
  <si>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</si>
  <si>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</si>
  <si>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</si>
  <si>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</si>
  <si>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</si>
  <si>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</si>
  <si>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</si>
  <si>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</si>
  <si>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</si>
  <si>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</si>
  <si>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</si>
  <si>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</si>
  <si>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</si>
  <si>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</si>
  <si>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</si>
  <si>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</si>
  <si>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</si>
  <si>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</si>
  <si>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</si>
  <si>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</si>
  <si>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</si>
  <si>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</si>
  <si>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</si>
  <si>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</si>
  <si>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</si>
  <si>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</si>
  <si>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</si>
  <si>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</si>
  <si>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</si>
  <si>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</si>
  <si>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</si>
  <si>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</si>
  <si>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</si>
  <si>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</si>
  <si>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</si>
  <si>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</si>
  <si>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</si>
  <si>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</si>
  <si>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</si>
  <si>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</si>
  <si>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</si>
  <si>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</si>
  <si>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</si>
  <si>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</si>
  <si>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</si>
  <si>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</si>
  <si>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</si>
  <si>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</si>
  <si>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</si>
  <si>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</si>
  <si>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</si>
  <si>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</si>
  <si>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</si>
  <si>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</si>
  <si>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</si>
  <si>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</si>
  <si>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</si>
  <si>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</si>
  <si>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</si>
  <si>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</si>
  <si>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</si>
  <si>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</si>
  <si>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</si>
  <si>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</si>
  <si>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</si>
  <si>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</si>
  <si>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</si>
  <si>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</si>
  <si>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</si>
  <si>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</si>
  <si>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</si>
  <si>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</si>
  <si>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</si>
  <si>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</si>
  <si>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</si>
  <si>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</si>
  <si>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</si>
  <si>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</si>
  <si>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</si>
  <si>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</si>
  <si>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</si>
  <si>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</si>
  <si>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</si>
  <si>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</si>
  <si>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</si>
  <si>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</si>
  <si>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</si>
  <si>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</si>
  <si>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</si>
  <si>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</si>
  <si>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</si>
  <si>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</si>
  <si>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</si>
  <si>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</si>
  <si>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</si>
  <si>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</si>
  <si>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</si>
  <si>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</si>
  <si>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</si>
  <si>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</si>
  <si>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</si>
  <si>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</si>
  <si>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</si>
  <si>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</si>
  <si>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</si>
  <si>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</si>
  <si>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</si>
  <si>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</si>
  <si>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</si>
  <si>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</si>
  <si>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</si>
  <si>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</si>
  <si>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</si>
  <si>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</si>
  <si>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</si>
  <si>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</si>
  <si>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</si>
  <si>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</si>
  <si>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</si>
  <si>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</si>
  <si>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</si>
  <si>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</si>
  <si>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</si>
  <si>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</si>
  <si>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</si>
  <si>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</si>
  <si>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</si>
  <si>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</si>
  <si>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</si>
  <si>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</si>
  <si>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</si>
  <si>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</si>
  <si>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</si>
  <si>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</si>
  <si>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</si>
  <si>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</si>
  <si>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</si>
  <si>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</si>
  <si>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</si>
  <si>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</si>
  <si>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</si>
  <si>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</si>
  <si>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</si>
  <si>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</si>
  <si>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</si>
  <si>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</si>
  <si>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</si>
  <si>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</si>
  <si>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</si>
  <si>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</si>
  <si>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</si>
  <si>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</si>
  <si>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</si>
  <si>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</si>
  <si>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</si>
  <si>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</si>
  <si>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</si>
  <si>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</si>
  <si>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</si>
  <si>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</si>
  <si>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</si>
  <si>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</si>
  <si>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</si>
  <si>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</si>
  <si>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</si>
  <si>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</si>
  <si>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</si>
  <si>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</si>
  <si>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</si>
  <si>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</si>
  <si>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</si>
  <si>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</si>
  <si>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</si>
  <si>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</si>
  <si>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</si>
  <si>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</si>
  <si>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</si>
  <si>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</si>
  <si>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</si>
  <si>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</si>
  <si>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</si>
  <si>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</si>
  <si>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</si>
  <si>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</si>
  <si>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</si>
  <si>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</si>
  <si>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</si>
  <si>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</si>
  <si>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</si>
  <si>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</si>
  <si>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</si>
  <si>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</si>
  <si>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</si>
  <si>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</si>
  <si>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</si>
  <si>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</si>
  <si>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</si>
  <si>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</si>
  <si>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</si>
  <si>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</si>
  <si>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</si>
  <si>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</si>
  <si>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</si>
  <si>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</si>
  <si>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</si>
  <si>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</si>
  <si>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</si>
  <si>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</si>
  <si>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</si>
  <si>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</si>
  <si>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</si>
  <si>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</si>
  <si>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</si>
  <si>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</si>
  <si>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</si>
  <si>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</si>
  <si>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</si>
  <si>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</si>
  <si>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</si>
  <si>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</si>
  <si>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</si>
  <si>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</si>
  <si>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</si>
  <si>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</si>
  <si>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</si>
  <si>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</si>
  <si>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</si>
  <si>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</si>
  <si>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</si>
  <si>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</si>
  <si>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</si>
  <si>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</si>
  <si>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</si>
  <si>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</si>
  <si>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</si>
  <si>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</si>
  <si>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</si>
  <si>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</si>
  <si>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</si>
  <si>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</si>
  <si>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</si>
  <si>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</si>
  <si>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</si>
  <si>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</si>
  <si>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</si>
  <si>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</si>
  <si>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</si>
  <si>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</si>
  <si>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</si>
  <si>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</si>
  <si>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</si>
  <si>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</si>
  <si>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</si>
  <si>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</si>
  <si>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</si>
  <si>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</si>
  <si>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</si>
  <si>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</si>
  <si>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</si>
  <si>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</si>
  <si>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</si>
  <si>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</si>
  <si>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</si>
  <si>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</si>
  <si>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</si>
  <si>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</si>
  <si>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</si>
  <si>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</si>
  <si>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</si>
  <si>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</si>
  <si>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</si>
  <si>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</si>
  <si>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</si>
  <si>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</si>
  <si>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</si>
  <si>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</si>
  <si>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</si>
  <si>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</si>
  <si>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</si>
  <si>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</si>
  <si>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</si>
  <si>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</si>
  <si>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</si>
  <si>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</si>
  <si>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</si>
  <si>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</si>
  <si>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</si>
  <si>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</si>
  <si>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</si>
  <si>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</si>
  <si>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</si>
  <si>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</si>
  <si>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</si>
  <si>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</si>
  <si>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</si>
  <si>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</si>
  <si>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</si>
  <si>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</si>
  <si>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</si>
  <si>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</si>
  <si>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</si>
  <si>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</si>
  <si>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</si>
  <si>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</si>
  <si>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</si>
  <si>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</si>
  <si>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</si>
  <si>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</si>
  <si>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</si>
  <si>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</si>
  <si>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</si>
  <si>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</si>
  <si>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</si>
  <si>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</si>
  <si>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</si>
  <si>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</si>
  <si>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</si>
  <si>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</si>
  <si>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</si>
  <si>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</si>
  <si>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</si>
  <si>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</si>
  <si>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</si>
  <si>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</si>
  <si>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</si>
  <si>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</si>
  <si>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</si>
  <si>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</si>
  <si>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</si>
  <si>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</si>
  <si>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</si>
  <si>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</si>
  <si>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</si>
  <si>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</si>
  <si>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</si>
  <si>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</si>
  <si>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</si>
  <si>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</si>
  <si>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</si>
  <si>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</si>
  <si>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</si>
  <si>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</si>
  <si>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</si>
  <si>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</si>
  <si>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</si>
  <si>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</si>
  <si>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</si>
  <si>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</si>
  <si>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</si>
  <si>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</si>
  <si>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</si>
  <si>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</si>
  <si>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</si>
  <si>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</si>
  <si>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</si>
  <si>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</si>
  <si>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</si>
  <si>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</si>
  <si>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</si>
  <si>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</si>
  <si>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</si>
  <si>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</si>
  <si>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</si>
  <si>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</si>
  <si>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</si>
  <si>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</si>
  <si>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</si>
  <si>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</si>
  <si>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</si>
  <si>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</si>
  <si>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</si>
  <si>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</si>
  <si>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</si>
  <si>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</si>
  <si>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</si>
  <si>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</si>
  <si>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</si>
  <si>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</si>
  <si>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</si>
  <si>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</si>
  <si>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</si>
  <si>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</si>
  <si>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</si>
  <si>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</si>
  <si>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</si>
  <si>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</si>
  <si>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</si>
  <si>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</si>
  <si>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</si>
  <si>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</si>
  <si>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</si>
  <si>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</si>
  <si>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</si>
  <si>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</si>
  <si>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</si>
  <si>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</si>
  <si>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</si>
  <si>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</si>
  <si>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</si>
  <si>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</si>
  <si>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</si>
  <si>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</si>
  <si>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</si>
  <si>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</si>
  <si>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</si>
  <si>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</si>
  <si>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</si>
  <si>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</si>
  <si>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</si>
  <si>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</si>
  <si>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</si>
  <si>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</si>
  <si>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</si>
  <si>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</si>
  <si>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</si>
  <si>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</si>
  <si>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</si>
  <si>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</si>
  <si>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</si>
  <si>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</si>
  <si>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</si>
  <si>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</si>
  <si>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</si>
  <si>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</si>
  <si>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</si>
  <si>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</si>
  <si>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</si>
  <si>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</si>
  <si>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</si>
  <si>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</si>
  <si>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</si>
  <si>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</si>
  <si>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</si>
  <si>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</si>
  <si>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</si>
  <si>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</si>
  <si>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</si>
  <si>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</si>
  <si>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</si>
  <si>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</si>
  <si>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</si>
  <si>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</si>
  <si>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</si>
  <si>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</si>
  <si>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</si>
  <si>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</si>
  <si>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</si>
  <si>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</si>
  <si>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</si>
  <si>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</si>
  <si>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</si>
  <si>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</si>
  <si>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</si>
  <si>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</si>
  <si>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</si>
  <si>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</si>
  <si>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</si>
  <si>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</si>
  <si>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</si>
  <si>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</si>
  <si>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</si>
  <si>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</si>
  <si>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</si>
  <si>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</si>
  <si>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</si>
  <si>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</si>
  <si>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</si>
  <si>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</si>
  <si>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</si>
  <si>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</si>
  <si>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</si>
  <si>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</si>
  <si>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</si>
  <si>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</si>
  <si>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</si>
  <si>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</si>
  <si>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</si>
  <si>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</si>
  <si>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</si>
  <si>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</si>
  <si>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</si>
  <si>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</si>
  <si>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</si>
  <si>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</si>
  <si>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</si>
  <si>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</si>
  <si>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</si>
  <si>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</si>
  <si>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</si>
  <si>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</si>
  <si>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</si>
  <si>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</si>
  <si>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</si>
  <si>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</si>
  <si>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</si>
  <si>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</si>
  <si>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</si>
  <si>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</si>
  <si>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</si>
  <si>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</si>
  <si>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</si>
  <si>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</si>
  <si>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</si>
  <si>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</si>
  <si>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</si>
  <si>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</si>
  <si>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</si>
  <si>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</si>
  <si>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</si>
  <si>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</si>
  <si>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</si>
  <si>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</si>
  <si>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</si>
  <si>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</si>
  <si>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</si>
  <si>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</si>
  <si>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</si>
  <si>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</si>
  <si>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</si>
  <si>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</si>
  <si>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</si>
  <si>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</si>
  <si>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</si>
  <si>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</si>
  <si>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</si>
  <si>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</si>
  <si>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</si>
  <si>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</si>
  <si>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</si>
  <si>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</si>
  <si>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</si>
  <si>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</si>
  <si>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</si>
  <si>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</si>
  <si>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</si>
  <si>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</si>
  <si>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</si>
  <si>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</si>
  <si>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</si>
  <si>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</si>
  <si>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</si>
  <si>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</si>
  <si>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</si>
  <si>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</si>
  <si>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</si>
  <si>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</si>
  <si>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</si>
  <si>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</si>
  <si>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</si>
  <si>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</si>
  <si>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</si>
  <si>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</si>
  <si>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</si>
  <si>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</si>
  <si>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</si>
  <si>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</si>
  <si>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</si>
  <si>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</si>
  <si>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</si>
  <si>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</si>
  <si>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</si>
  <si>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</si>
  <si>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</si>
  <si>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</si>
  <si>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</si>
  <si>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</si>
  <si>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</si>
  <si>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</si>
  <si>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</si>
  <si>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</si>
  <si>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</si>
  <si>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</si>
  <si>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</si>
  <si>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</si>
  <si>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</si>
  <si>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</si>
  <si>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</si>
  <si>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</si>
  <si>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</si>
  <si>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</si>
  <si>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</si>
  <si>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</si>
  <si>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</si>
  <si>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</si>
  <si>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</si>
  <si>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</si>
  <si>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</si>
  <si>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</si>
  <si>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</si>
  <si>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</si>
  <si>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</si>
  <si>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</si>
  <si>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</si>
  <si>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</si>
  <si>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</si>
  <si>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</si>
  <si>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</si>
  <si>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</si>
  <si>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</si>
  <si>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</si>
  <si>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</si>
  <si>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</si>
  <si>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</si>
  <si>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</si>
  <si>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</si>
  <si>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</si>
  <si>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</si>
  <si>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</si>
  <si>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</si>
  <si>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</si>
  <si>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</si>
  <si>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</si>
  <si>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</si>
  <si>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</si>
  <si>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</si>
  <si>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</si>
  <si>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</si>
  <si>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</si>
  <si>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</si>
  <si>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</si>
  <si>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</si>
  <si>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</si>
  <si>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</si>
  <si>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</si>
  <si>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</si>
  <si>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</si>
  <si>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</si>
  <si>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</si>
  <si>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</si>
  <si>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</si>
  <si>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</si>
  <si>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</si>
  <si>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</si>
  <si>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</si>
  <si>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</si>
  <si>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</si>
  <si>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</si>
  <si>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</si>
  <si>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</si>
  <si>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</si>
  <si>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</si>
  <si>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</si>
  <si>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</si>
  <si>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</si>
  <si>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</si>
  <si>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</si>
  <si>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</si>
  <si>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</si>
  <si>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</si>
  <si>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</si>
  <si>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</si>
  <si>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</si>
  <si>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</si>
  <si>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</si>
  <si>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</si>
  <si>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</si>
  <si>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</si>
  <si>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</si>
  <si>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</si>
  <si>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</si>
  <si>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</si>
  <si>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</si>
  <si>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</si>
  <si>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</si>
  <si>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</si>
  <si>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</si>
  <si>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</si>
  <si>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</si>
  <si>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</si>
  <si>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</si>
  <si>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</si>
  <si>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</si>
  <si>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</si>
  <si>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</si>
  <si>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</si>
  <si>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</si>
  <si>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</si>
  <si>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</si>
  <si>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</si>
  <si>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</si>
  <si>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</si>
  <si>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</si>
  <si>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</si>
  <si>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</si>
  <si>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</si>
  <si>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</si>
  <si>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</si>
  <si>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</si>
  <si>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</si>
  <si>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</si>
  <si>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</si>
  <si>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</si>
  <si>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</si>
  <si>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</si>
  <si>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</si>
  <si>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</si>
  <si>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</si>
  <si>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</si>
  <si>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</si>
  <si>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</si>
  <si>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</si>
  <si>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</si>
  <si>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</si>
  <si>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</si>
  <si>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</si>
  <si>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</si>
  <si>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</si>
  <si>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</si>
  <si>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</si>
  <si>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</si>
  <si>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</si>
  <si>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</si>
  <si>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</si>
  <si>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</si>
  <si>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</si>
  <si>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</si>
  <si>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</si>
  <si>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</si>
  <si>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</si>
  <si>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</si>
  <si>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</si>
  <si>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</si>
  <si>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</si>
  <si>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</si>
  <si>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</si>
  <si>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</si>
  <si>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</si>
  <si>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</si>
  <si>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</si>
  <si>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</si>
  <si>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</si>
  <si>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</si>
  <si>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</si>
  <si>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</si>
  <si>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</si>
  <si>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</si>
  <si>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</si>
  <si>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</si>
  <si>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</si>
  <si>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</si>
  <si>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</si>
  <si>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</si>
  <si>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</si>
  <si>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</si>
  <si>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</si>
  <si>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</si>
  <si>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</si>
  <si>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</si>
  <si>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</si>
  <si>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</si>
  <si>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</si>
  <si>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</si>
  <si>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</si>
  <si>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</si>
  <si>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</si>
  <si>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</si>
  <si>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</si>
  <si>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</si>
  <si>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</si>
  <si>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</si>
  <si>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</si>
  <si>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</si>
  <si>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</si>
  <si>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</si>
  <si>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</si>
  <si>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</si>
  <si>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</si>
  <si>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</si>
  <si>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</si>
  <si>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</si>
  <si>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</si>
  <si>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</si>
  <si>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</si>
  <si>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</si>
  <si>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</si>
  <si>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</si>
  <si>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</si>
  <si>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</si>
  <si>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</si>
  <si>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</si>
  <si>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</si>
  <si>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</si>
  <si>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</si>
  <si>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</si>
  <si>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</si>
  <si>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</si>
  <si>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</si>
  <si>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</si>
  <si>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</si>
  <si>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</si>
  <si>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</si>
  <si>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</si>
  <si>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</si>
  <si>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</si>
  <si>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</si>
  <si>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</si>
  <si>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</si>
  <si>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</si>
  <si>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</si>
  <si>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</si>
  <si>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</si>
  <si>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</si>
  <si>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</si>
  <si>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</si>
  <si>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</si>
  <si>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</si>
  <si>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</si>
  <si>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</si>
  <si>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</si>
  <si>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</si>
  <si>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</si>
  <si>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</si>
  <si>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</si>
  <si>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</si>
  <si>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</si>
  <si>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</si>
  <si>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</si>
  <si>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</si>
  <si>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</si>
  <si>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</si>
  <si>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</si>
  <si>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</si>
  <si>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</si>
  <si>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</si>
  <si>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</si>
  <si>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</si>
  <si>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</si>
  <si>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</si>
  <si>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</si>
  <si>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</si>
  <si>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</si>
  <si>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</si>
  <si>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</si>
  <si>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</si>
  <si>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</si>
  <si>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</si>
  <si>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</si>
  <si>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</si>
  <si>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</si>
  <si>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</si>
  <si>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</si>
  <si>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</si>
  <si>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</si>
  <si>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</si>
  <si>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</si>
  <si>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</si>
  <si>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</si>
  <si>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</si>
  <si>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</si>
  <si>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</si>
  <si>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</si>
  <si>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</si>
  <si>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</si>
  <si>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</si>
  <si>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</si>
  <si>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</si>
  <si>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</si>
  <si>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</si>
  <si>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</si>
  <si>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</si>
  <si>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</si>
  <si>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</si>
  <si>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</si>
  <si>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</si>
  <si>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</si>
  <si>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</si>
  <si>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</si>
  <si>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</si>
  <si>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</si>
  <si>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</si>
  <si>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</si>
  <si>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</si>
  <si>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</si>
  <si>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</si>
  <si>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</si>
  <si>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</si>
  <si>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</si>
  <si>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</si>
  <si>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</si>
  <si>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</si>
  <si>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</si>
  <si>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</si>
  <si>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</si>
  <si>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</si>
  <si>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</si>
  <si>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</si>
  <si>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</si>
  <si>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</si>
  <si>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</si>
  <si>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</si>
  <si>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</si>
  <si>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</si>
  <si>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</si>
  <si>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</si>
  <si>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</si>
  <si>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</si>
  <si>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</si>
  <si>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</si>
  <si>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</si>
  <si>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</si>
  <si>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</si>
  <si>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</si>
  <si>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</si>
  <si>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</si>
  <si>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</si>
  <si>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</si>
  <si>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</si>
  <si>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</si>
  <si>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</si>
  <si>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</si>
  <si>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</si>
  <si>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</si>
  <si>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</si>
  <si>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</si>
  <si>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</si>
  <si>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</si>
  <si>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</si>
  <si>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</si>
  <si>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</si>
  <si>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</si>
  <si>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</si>
  <si>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</si>
  <si>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</si>
  <si>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</si>
  <si>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</si>
  <si>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</si>
  <si>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</si>
  <si>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</si>
  <si>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</si>
  <si>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</si>
  <si>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</si>
  <si>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</si>
  <si>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</si>
  <si>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</si>
  <si>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</si>
  <si>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</si>
  <si>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</si>
  <si>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</si>
  <si>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</si>
  <si>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</si>
  <si>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</si>
  <si>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</si>
  <si>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</si>
  <si>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</si>
  <si>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</si>
  <si>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</si>
  <si>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</si>
  <si>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</si>
  <si>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</si>
  <si>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</si>
  <si>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</si>
  <si>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</si>
  <si>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</si>
  <si>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</si>
  <si>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</si>
  <si>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</si>
  <si>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</si>
  <si>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</si>
  <si>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</si>
  <si>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</si>
  <si>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</si>
  <si>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</si>
  <si>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</si>
  <si>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</si>
  <si>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</si>
  <si>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</si>
  <si>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</si>
  <si>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</si>
  <si>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</si>
  <si>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</si>
  <si>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</si>
  <si>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</si>
  <si>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</si>
  <si>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</si>
  <si>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</si>
  <si>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</si>
  <si>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</si>
  <si>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</si>
  <si>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</si>
  <si>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</si>
  <si>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</si>
  <si>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</si>
  <si>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</si>
  <si>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</si>
  <si>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</si>
  <si>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</si>
  <si>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</si>
  <si>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</si>
  <si>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</si>
  <si>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</si>
  <si>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</si>
  <si>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</si>
  <si>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</si>
  <si>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</si>
  <si>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</si>
  <si>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</si>
  <si>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</si>
  <si>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</si>
  <si>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</si>
  <si>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</si>
  <si>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</si>
  <si>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</si>
  <si>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</si>
  <si>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</si>
  <si>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</si>
  <si>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</si>
  <si>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</si>
  <si>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</si>
  <si>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</si>
  <si>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</si>
  <si>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</si>
  <si>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</si>
  <si>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</si>
  <si>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</si>
  <si>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</si>
  <si>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</si>
  <si>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</si>
  <si>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</si>
  <si>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</si>
  <si>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</si>
  <si>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</si>
  <si>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</si>
  <si>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</si>
  <si>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</si>
  <si>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</si>
  <si>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</si>
  <si>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</si>
  <si>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</si>
  <si>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</si>
  <si>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</si>
  <si>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</si>
  <si>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</si>
  <si>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</si>
  <si>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</si>
  <si>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</si>
  <si>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</si>
  <si>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</si>
  <si>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</si>
  <si>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</si>
  <si>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</si>
  <si>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</si>
  <si>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</si>
  <si>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</si>
  <si>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</si>
  <si>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</si>
  <si>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</si>
  <si>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</si>
  <si>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</si>
  <si>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</si>
  <si>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</si>
  <si>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</si>
  <si>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</si>
  <si>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</si>
  <si>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</si>
  <si>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</si>
  <si>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</si>
  <si>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</si>
  <si>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</si>
  <si>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</si>
  <si>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</si>
  <si>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</si>
  <si>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</si>
  <si>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</si>
  <si>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</si>
  <si>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</si>
  <si>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</si>
  <si>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</si>
  <si>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</si>
  <si>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</si>
  <si>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</si>
  <si>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</si>
  <si>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</si>
  <si>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</si>
  <si>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</si>
  <si>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</si>
  <si>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</si>
  <si>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</si>
  <si>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</si>
  <si>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</si>
  <si>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</si>
  <si>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</si>
  <si>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</si>
  <si>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</si>
  <si>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</si>
  <si>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</si>
  <si>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</si>
  <si>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</si>
  <si>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</si>
  <si>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</si>
  <si>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</si>
  <si>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</si>
  <si>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</si>
  <si>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</si>
  <si>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</si>
  <si>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</si>
  <si>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</si>
  <si>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</si>
  <si>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</si>
  <si>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</si>
  <si>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</si>
  <si>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</si>
  <si>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</si>
  <si>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</si>
  <si>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</si>
  <si>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</si>
  <si>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</si>
  <si>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</si>
  <si>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</si>
  <si>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</si>
  <si>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</si>
  <si>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</si>
  <si>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</si>
  <si>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</si>
  <si>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</si>
  <si>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</si>
  <si>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</si>
  <si>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</si>
  <si>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</si>
  <si>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</si>
  <si>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</si>
  <si>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</si>
  <si>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</si>
  <si>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</si>
  <si>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</si>
  <si>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</si>
  <si>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</si>
  <si>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</si>
  <si>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</si>
  <si>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</si>
  <si>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</si>
  <si>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</si>
  <si>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</si>
  <si>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</si>
  <si>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</si>
  <si>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</si>
  <si>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</si>
  <si>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</si>
  <si>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</si>
  <si>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</si>
  <si>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</si>
  <si>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</si>
  <si>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</si>
  <si>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</si>
  <si>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</si>
  <si>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</si>
  <si>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</si>
  <si>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</si>
  <si>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</si>
  <si>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</si>
  <si>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</si>
  <si>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</si>
  <si>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</si>
  <si>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</si>
  <si>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</si>
  <si>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</si>
  <si>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</si>
  <si>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</si>
  <si>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</si>
  <si>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</si>
  <si>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</si>
  <si>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</si>
  <si>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</si>
  <si>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</si>
  <si>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</si>
  <si>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</si>
  <si>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</si>
  <si>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</si>
  <si>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</si>
  <si>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</si>
  <si>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</si>
  <si>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</si>
  <si>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</si>
  <si>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</si>
  <si>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</si>
  <si>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</si>
  <si>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</si>
  <si>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</si>
  <si>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</si>
  <si>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</si>
  <si>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</si>
  <si>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</si>
  <si>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</si>
  <si>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</si>
  <si>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</si>
  <si>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</si>
  <si>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</si>
  <si>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</si>
  <si>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</si>
  <si>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</si>
  <si>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</si>
  <si>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</si>
  <si>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</si>
  <si>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</si>
  <si>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</si>
  <si>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</si>
  <si>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</si>
  <si>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</si>
  <si>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</si>
  <si>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</si>
  <si>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</si>
  <si>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</si>
  <si>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</si>
  <si>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</si>
  <si>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</si>
  <si>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</si>
  <si>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</si>
  <si>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</si>
  <si>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</si>
  <si>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</si>
  <si>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</si>
  <si>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</si>
  <si>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</si>
  <si>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</si>
  <si>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</si>
  <si>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</si>
  <si>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</si>
  <si>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</si>
  <si>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</si>
  <si>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</si>
  <si>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</si>
  <si>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</si>
  <si>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</si>
  <si>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</si>
  <si>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</si>
  <si>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</si>
  <si>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</si>
  <si>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</si>
  <si>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</si>
  <si>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</si>
  <si>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</si>
  <si>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</si>
  <si>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</si>
  <si>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</si>
  <si>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</si>
  <si>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</si>
  <si>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</si>
  <si>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</si>
  <si>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</si>
  <si>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</si>
  <si>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</si>
  <si>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</si>
  <si>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</si>
  <si>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</si>
  <si>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</si>
  <si>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</si>
  <si>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</si>
  <si>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</si>
  <si>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</si>
  <si>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</si>
  <si>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</si>
  <si>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</si>
  <si>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</si>
  <si>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</si>
  <si>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</si>
  <si>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</si>
  <si>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</si>
  <si>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</si>
  <si>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</si>
  <si>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</si>
  <si>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</si>
  <si>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</si>
  <si>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</si>
  <si>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</si>
  <si>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</si>
  <si>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</si>
  <si>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</si>
  <si>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</si>
  <si>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</si>
  <si>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</si>
  <si>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</si>
  <si>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</si>
  <si>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</si>
  <si>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</si>
  <si>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</si>
  <si>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</si>
  <si>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</si>
  <si>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</si>
  <si>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</si>
  <si>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</si>
  <si>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</si>
  <si>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</si>
  <si>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</si>
  <si>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</si>
  <si>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</si>
  <si>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</si>
  <si>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</si>
  <si>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</si>
  <si>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</si>
  <si>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</si>
  <si>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</si>
  <si>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</si>
  <si>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</si>
  <si>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</si>
  <si>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</si>
  <si>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</si>
  <si>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</si>
  <si>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</si>
  <si>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</si>
  <si>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</si>
  <si>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</si>
  <si>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</si>
  <si>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</si>
  <si>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</si>
  <si>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</si>
  <si>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</si>
  <si>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</si>
  <si>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</si>
  <si>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</si>
  <si>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</si>
  <si>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</si>
  <si>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</si>
  <si>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</si>
  <si>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</si>
  <si>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</si>
  <si>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</si>
  <si>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</si>
  <si>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</si>
  <si>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</si>
  <si>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</si>
  <si>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</si>
  <si>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</si>
  <si>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</si>
  <si>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</si>
  <si>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</si>
  <si>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</si>
  <si>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</si>
  <si>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</si>
  <si>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</si>
  <si>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</si>
  <si>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</si>
  <si>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</si>
  <si>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</si>
  <si>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</si>
  <si>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</si>
  <si>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</si>
  <si>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</si>
  <si>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</si>
  <si>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</si>
  <si>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</si>
  <si>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</si>
  <si>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</si>
  <si>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</si>
  <si>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</si>
  <si>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</si>
  <si>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</si>
  <si>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</si>
  <si>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</si>
  <si>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</si>
  <si>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</si>
  <si>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</si>
  <si>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</si>
  <si>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</si>
  <si>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</si>
  <si>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</si>
  <si>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</si>
  <si>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</si>
  <si>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</si>
  <si>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</si>
  <si>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</si>
  <si>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</si>
  <si>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</si>
  <si>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</si>
  <si>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</si>
  <si>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</si>
  <si>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</si>
  <si>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</si>
  <si>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</si>
  <si>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</si>
  <si>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</si>
  <si>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</si>
  <si>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</si>
  <si>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</si>
  <si>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</si>
  <si>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</si>
  <si>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</si>
  <si>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</si>
  <si>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</si>
  <si>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</si>
  <si>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</si>
  <si>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</si>
  <si>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</si>
  <si>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</si>
  <si>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</si>
  <si>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</si>
  <si>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</si>
  <si>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</si>
  <si>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</si>
  <si>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</si>
  <si>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</si>
  <si>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</si>
  <si>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</si>
  <si>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</si>
  <si>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</si>
  <si>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</si>
  <si>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</si>
  <si>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</si>
  <si>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</si>
  <si>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</si>
  <si>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</si>
  <si>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</si>
  <si>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</si>
  <si>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</si>
  <si>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</si>
  <si>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</si>
  <si>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</si>
  <si>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</si>
  <si>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</si>
  <si>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</si>
  <si>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</si>
  <si>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</si>
  <si>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</si>
  <si>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</si>
  <si>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</si>
  <si>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</si>
  <si>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</si>
  <si>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</si>
  <si>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</si>
  <si>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</si>
  <si>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</si>
  <si>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</si>
  <si>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</si>
  <si>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</si>
  <si>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</si>
  <si>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</si>
  <si>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</si>
  <si>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</si>
  <si>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</si>
  <si>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</si>
  <si>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</si>
  <si>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</si>
  <si>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</si>
  <si>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</si>
  <si>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</si>
  <si>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</si>
  <si>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</si>
  <si>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</si>
  <si>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</si>
  <si>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</si>
  <si>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</si>
  <si>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</si>
  <si>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</si>
  <si>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</si>
  <si>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</si>
  <si>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</si>
  <si>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</si>
  <si>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</si>
  <si>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</si>
  <si>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</si>
  <si>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</si>
  <si>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</si>
  <si>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</si>
  <si>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</si>
  <si>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</si>
  <si>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</si>
  <si>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</si>
  <si>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</si>
  <si>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</si>
  <si>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</si>
  <si>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</si>
  <si>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</si>
  <si>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</si>
  <si>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</si>
  <si>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</si>
  <si>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</si>
  <si>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</si>
  <si>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</si>
  <si>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</si>
  <si>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</si>
  <si>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</si>
  <si>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</si>
  <si>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</si>
  <si>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</si>
  <si>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</si>
  <si>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</si>
  <si>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</si>
  <si>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</si>
  <si>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</si>
  <si>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</si>
  <si>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</si>
  <si>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</si>
  <si>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</si>
  <si>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</si>
  <si>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</si>
  <si>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</si>
  <si>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</si>
  <si>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</si>
  <si>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</si>
  <si>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</si>
  <si>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</si>
  <si>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</si>
  <si>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</si>
  <si>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</si>
  <si>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</si>
  <si>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</si>
  <si>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</si>
  <si>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</si>
  <si>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</si>
  <si>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</si>
  <si>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</si>
  <si>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</si>
  <si>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</si>
  <si>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</si>
  <si>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</si>
  <si>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</si>
  <si>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</si>
  <si>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</si>
  <si>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</si>
  <si>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</si>
  <si>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</si>
  <si>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</si>
  <si>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</si>
  <si>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</si>
  <si>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</si>
  <si>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</si>
  <si>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</si>
  <si>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</si>
  <si>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</si>
  <si>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</si>
  <si>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</si>
  <si>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</si>
  <si>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</si>
  <si>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</si>
  <si>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</si>
  <si>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</si>
  <si>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</si>
  <si>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</si>
  <si>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</si>
  <si>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</si>
  <si>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</si>
  <si>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</si>
  <si>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</si>
  <si>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</si>
  <si>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</si>
  <si>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</si>
  <si>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</si>
  <si>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</si>
  <si>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</si>
  <si>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</si>
  <si>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</si>
  <si>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</si>
  <si>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</si>
  <si>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</si>
  <si>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</si>
  <si>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</si>
  <si>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</si>
  <si>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</si>
  <si>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</si>
  <si>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</si>
  <si>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</si>
  <si>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</si>
  <si>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</si>
  <si>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</si>
  <si>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</si>
  <si>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</si>
  <si>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</si>
  <si>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</si>
  <si>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</si>
  <si>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</si>
  <si>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</si>
  <si>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</si>
  <si>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</si>
  <si>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</si>
  <si>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</si>
  <si>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</si>
  <si>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</si>
  <si>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</si>
  <si>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</si>
  <si>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</si>
  <si>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</si>
  <si>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</si>
  <si>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</si>
  <si>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</si>
  <si>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</si>
  <si>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</si>
  <si>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</si>
  <si>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</si>
  <si>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</si>
  <si>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</si>
  <si>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</si>
  <si>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</si>
  <si>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</si>
  <si>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</si>
  <si>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</si>
  <si>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</si>
  <si>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</si>
  <si>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</si>
  <si>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</si>
  <si>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</si>
  <si>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</si>
  <si>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</si>
  <si>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</si>
  <si>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</si>
  <si>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</si>
  <si>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</si>
  <si>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</si>
  <si>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</si>
  <si>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</si>
  <si>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</si>
  <si>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</si>
  <si>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</si>
  <si>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</si>
  <si>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</si>
  <si>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</si>
  <si>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</si>
  <si>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</si>
  <si>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</si>
  <si>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</si>
  <si>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</si>
  <si>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</si>
  <si>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</si>
  <si>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</si>
  <si>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</si>
  <si>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</si>
  <si>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</si>
  <si>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</si>
  <si>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</si>
  <si>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</si>
  <si>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</si>
  <si>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</si>
  <si>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</si>
  <si>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</si>
  <si>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</si>
  <si>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</si>
  <si>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</si>
  <si>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</si>
  <si>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</si>
  <si>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</si>
  <si>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</si>
  <si>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</si>
  <si>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</si>
  <si>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</si>
  <si>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</si>
  <si>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</si>
  <si>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</si>
  <si>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</si>
  <si>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</si>
  <si>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</si>
  <si>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</si>
  <si>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</si>
  <si>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</si>
  <si>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</si>
  <si>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</si>
  <si>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</si>
  <si>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</si>
  <si>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</si>
  <si>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</si>
  <si>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</si>
  <si>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</si>
  <si>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</si>
  <si>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</si>
  <si>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</si>
  <si>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</si>
  <si>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</si>
  <si>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</si>
  <si>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</si>
  <si>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</si>
  <si>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</si>
  <si>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</si>
  <si>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</si>
  <si>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</si>
  <si>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</si>
  <si>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</si>
  <si>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</si>
  <si>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</si>
  <si>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</si>
  <si>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</si>
  <si>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</si>
  <si>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</si>
  <si>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</si>
  <si>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</si>
  <si>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</si>
  <si>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</si>
  <si>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</si>
  <si>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</si>
  <si>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</si>
  <si>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</si>
  <si>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</si>
  <si>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</si>
  <si>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</si>
  <si>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</si>
  <si>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</si>
  <si>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</si>
  <si>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</si>
  <si>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</si>
  <si>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</si>
  <si>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</si>
  <si>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</si>
  <si>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</si>
  <si>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</si>
  <si>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</si>
  <si>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</si>
  <si>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</si>
  <si>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</si>
  <si>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</si>
  <si>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</si>
  <si>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</si>
  <si>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</si>
  <si>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</si>
  <si>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</si>
  <si>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</si>
  <si>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</si>
  <si>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</si>
  <si>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</si>
  <si>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</si>
  <si>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</si>
  <si>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</si>
  <si>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</si>
  <si>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</si>
  <si>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</si>
  <si>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</si>
  <si>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</si>
  <si>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</si>
  <si>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</si>
  <si>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</si>
  <si>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</si>
  <si>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</si>
  <si>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</si>
  <si>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</si>
  <si>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</si>
  <si>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</si>
  <si>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</si>
  <si>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</si>
  <si>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</si>
  <si>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</si>
  <si>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</si>
  <si>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</si>
  <si>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</si>
  <si>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</si>
  <si>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</si>
  <si>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</si>
  <si>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</si>
  <si>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</si>
  <si>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</si>
  <si>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</si>
  <si>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</si>
  <si>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</si>
  <si>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</si>
  <si>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</si>
  <si>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</si>
  <si>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</si>
  <si>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</si>
  <si>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</si>
  <si>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</si>
  <si>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</si>
  <si>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</si>
  <si>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</si>
  <si>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</si>
  <si>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</si>
  <si>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</si>
  <si>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</si>
  <si>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</si>
  <si>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</si>
  <si>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</si>
  <si>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</si>
  <si>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</si>
  <si>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</si>
  <si>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</si>
  <si>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</si>
  <si>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</si>
  <si>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</si>
  <si>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</si>
  <si>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</si>
  <si>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</si>
  <si>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</si>
  <si>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</si>
  <si>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</si>
  <si>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</si>
  <si>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</si>
  <si>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</si>
  <si>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</si>
  <si>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</si>
  <si>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</si>
  <si>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</si>
  <si>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</si>
  <si>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</si>
  <si>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</si>
  <si>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</si>
  <si>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</si>
  <si>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</si>
  <si>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</si>
  <si>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</si>
  <si>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</si>
  <si>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</si>
  <si>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</si>
  <si>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</si>
  <si>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</si>
  <si>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</si>
  <si>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</si>
  <si>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</si>
  <si>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</si>
  <si>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</si>
  <si>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</si>
  <si>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</si>
  <si>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</si>
  <si>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</si>
  <si>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</si>
  <si>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</si>
  <si>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</si>
  <si>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</si>
  <si>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</si>
  <si>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</si>
  <si>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</si>
  <si>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</si>
  <si>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</si>
  <si>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</si>
  <si>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</si>
  <si>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</si>
  <si>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</si>
  <si>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</si>
  <si>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</si>
  <si>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</si>
  <si>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</si>
  <si>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</si>
  <si>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</si>
  <si>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</si>
  <si>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</si>
  <si>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</si>
  <si>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</si>
  <si>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</si>
  <si>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</si>
  <si>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</si>
  <si>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</si>
  <si>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</si>
  <si>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</si>
  <si>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</si>
  <si>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</si>
  <si>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</si>
  <si>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</si>
  <si>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</si>
  <si>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</si>
  <si>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</si>
  <si>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</si>
  <si>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</si>
  <si>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</si>
  <si>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</si>
  <si>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</si>
  <si>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</si>
  <si>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</si>
  <si>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</si>
  <si>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</si>
  <si>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</si>
  <si>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</si>
  <si>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</si>
  <si>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</si>
  <si>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</si>
  <si>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</si>
  <si>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</si>
  <si>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</si>
  <si>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</si>
  <si>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</si>
  <si>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</si>
  <si>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</si>
  <si>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</si>
  <si>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</si>
  <si>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</si>
  <si>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</si>
  <si>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</si>
  <si>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</si>
  <si>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</si>
  <si>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</si>
  <si>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</si>
  <si>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</si>
  <si>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</si>
  <si>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</si>
  <si>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</si>
  <si>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</si>
  <si>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</si>
  <si>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</si>
  <si>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</si>
  <si>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</si>
  <si>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</si>
  <si>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</si>
  <si>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</si>
  <si>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</si>
  <si>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</si>
  <si>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</si>
  <si>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</si>
  <si>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</si>
  <si>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</si>
  <si>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</si>
  <si>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</si>
  <si>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</si>
  <si>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</si>
  <si>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</si>
  <si>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</si>
  <si>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</si>
  <si>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</si>
  <si>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</si>
  <si>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</si>
  <si>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</si>
  <si>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</si>
  <si>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</si>
  <si>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</si>
  <si>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</si>
  <si>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</si>
  <si>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</si>
  <si>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</si>
  <si>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</si>
  <si>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</si>
  <si>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</si>
  <si>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</si>
  <si>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</si>
  <si>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</si>
  <si>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</si>
  <si>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</si>
  <si>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</si>
  <si>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</si>
  <si>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</si>
  <si>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</si>
  <si>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</si>
  <si>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</si>
  <si>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</si>
  <si>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</si>
  <si>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</si>
  <si>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</si>
  <si>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</si>
  <si>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</si>
  <si>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</si>
  <si>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</si>
  <si>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</si>
  <si>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</si>
  <si>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</si>
  <si>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</si>
  <si>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</si>
  <si>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</si>
  <si>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</si>
  <si>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</si>
  <si>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</si>
  <si>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</si>
  <si>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</si>
  <si>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</si>
  <si>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</si>
  <si>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</si>
  <si>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</si>
  <si>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</si>
  <si>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</si>
  <si>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</si>
  <si>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</si>
  <si>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</si>
  <si>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</si>
  <si>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</si>
  <si>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</si>
  <si>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</si>
  <si>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</si>
  <si>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</si>
  <si>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</si>
  <si>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2021-44-10001172</t>
  </si>
  <si>
    <t>278</t>
  </si>
  <si>
    <t>Brindar atención integral a niños y niñas de 6 meses a 5 años en municipio de Dibulla (Dibulla, Mingueo, La Punta y Las Flores) Modalidad Institucional, Hogares Infantiles</t>
  </si>
  <si>
    <t>113</t>
  </si>
  <si>
    <t xml:space="preserve">Brindar atención integral a niños y niñas de 6 meses a 5 años en municipio Riohacha. Modalidad Institucional CDI </t>
  </si>
  <si>
    <t>116</t>
  </si>
  <si>
    <t>114</t>
  </si>
  <si>
    <t>Brindar atención integral a niños y niñas de 6 meses a 5 años en municipio de Barrancas, El Molino Y Maicao (Papayal, El Molino Y Carraipía) Modalidad Institucional, Hogares Infantiles</t>
  </si>
  <si>
    <t>346</t>
  </si>
  <si>
    <t>Brindar atención integral a niños y niñas de 6 meses a 5 años en municipios de Fonseca, Hato nuevo y Distracción. Modalidad Institucional CDI</t>
  </si>
  <si>
    <t>577</t>
  </si>
  <si>
    <t>Brindar atención integral a niños y niñas de 6 meses a 5 años y madres gestantes en municipios de Barrancas y Fonseca. Modalidad Propia e Intercultural</t>
  </si>
  <si>
    <t>028</t>
  </si>
  <si>
    <t>Brindar atención a niños y niñas de 6 meses a 5 años en Palomino, Mingueo, La Punta y Las Flores Municipio de Dibulla. Modalidad Institucional, Hogares Infantiles</t>
  </si>
  <si>
    <t>322</t>
  </si>
  <si>
    <t>001</t>
  </si>
  <si>
    <t>029</t>
  </si>
  <si>
    <t>CARMEN ELENA MARQUEZ CAYÓN</t>
  </si>
  <si>
    <t>CARMEN ELENA MARQUEZ CAYON</t>
  </si>
  <si>
    <t>CALLE 12 # 5 - ESQUINA</t>
  </si>
  <si>
    <t>7286178</t>
  </si>
  <si>
    <t>CRA 12C # 20 - 35</t>
  </si>
  <si>
    <t>asociaciondemujeresdelaguajira@hotmail.com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</si>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</sst>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5" zoomScale="90" zoomScaleNormal="90" zoomScaleSheetLayoutView="9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696</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825000490</v>
      </c>
      <c r="C20" s="5"/>
      <c r="D20" s="73"/>
      <c r="E20" s="5"/>
      <c r="F20" s="5"/>
      <c r="G20" s="5"/>
      <c r="H20" s="184"/>
      <c r="I20" s="147" t="s">
        <v>1154</v>
      </c>
      <c r="J20" s="148" t="s">
        <v>698</v>
      </c>
      <c r="K20" s="149">
        <v>5505097718</v>
      </c>
      <c r="L20" s="150"/>
      <c r="M20" s="150">
        <v>44561</v>
      </c>
      <c r="N20" s="133">
        <f>+(M20-L20)/30</f>
        <v>1485.3666666666666</v>
      </c>
      <c r="O20" s="136"/>
      <c r="U20" s="132"/>
      <c r="V20" s="105">
        <f ca="1">NOW()</f>
        <v>44191.652435300923</v>
      </c>
      <c r="W20" s="105">
        <f ca="1">NOW()</f>
        <v>44191.652435300923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MUJERES DE LA GUAJIRA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38" t="s">
        <v>4</v>
      </c>
      <c r="B43" s="239"/>
      <c r="C43" s="239"/>
      <c r="D43" s="239"/>
      <c r="E43" s="239"/>
      <c r="F43" s="239"/>
      <c r="G43" s="239"/>
      <c r="H43" s="239"/>
      <c r="I43" s="239"/>
      <c r="J43" s="239"/>
      <c r="K43" s="239"/>
      <c r="L43" s="239"/>
      <c r="M43" s="239"/>
      <c r="N43" s="239"/>
      <c r="O43" s="240"/>
      <c r="P43" s="76"/>
    </row>
    <row r="44" spans="1:16" ht="15" customHeight="1" x14ac:dyDescent="0.25">
      <c r="A44" s="241" t="s">
        <v>2655</v>
      </c>
      <c r="B44" s="242"/>
      <c r="C44" s="242"/>
      <c r="D44" s="242"/>
      <c r="E44" s="242"/>
      <c r="F44" s="242"/>
      <c r="G44" s="242"/>
      <c r="H44" s="242"/>
      <c r="I44" s="242"/>
      <c r="J44" s="242"/>
      <c r="K44" s="242"/>
      <c r="L44" s="242"/>
      <c r="M44" s="242"/>
      <c r="N44" s="242"/>
      <c r="O44" s="243"/>
    </row>
    <row r="45" spans="1:16" x14ac:dyDescent="0.25">
      <c r="A45" s="244"/>
      <c r="B45" s="245"/>
      <c r="C45" s="245"/>
      <c r="D45" s="245"/>
      <c r="E45" s="245"/>
      <c r="F45" s="245"/>
      <c r="G45" s="245"/>
      <c r="H45" s="245"/>
      <c r="I45" s="245"/>
      <c r="J45" s="245"/>
      <c r="K45" s="245"/>
      <c r="L45" s="245"/>
      <c r="M45" s="245"/>
      <c r="N45" s="245"/>
      <c r="O45" s="24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9" t="s">
        <v>2677</v>
      </c>
      <c r="E48" s="143">
        <v>43039</v>
      </c>
      <c r="F48" s="143">
        <v>43441</v>
      </c>
      <c r="G48" s="158">
        <f>IF(AND(E48&lt;&gt;"",F48&lt;&gt;""),((F48-E48)/30),"")</f>
        <v>13.4</v>
      </c>
      <c r="H48" s="120" t="s">
        <v>2678</v>
      </c>
      <c r="I48" s="119" t="s">
        <v>1154</v>
      </c>
      <c r="J48" s="119" t="s">
        <v>700</v>
      </c>
      <c r="K48" s="121">
        <v>2047873677</v>
      </c>
      <c r="L48" s="114" t="s">
        <v>1148</v>
      </c>
      <c r="M48" s="115">
        <v>1</v>
      </c>
      <c r="N48" s="114" t="s">
        <v>1151</v>
      </c>
      <c r="O48" s="114" t="s">
        <v>26</v>
      </c>
      <c r="P48" s="78"/>
    </row>
    <row r="49" spans="1:16" s="6" customFormat="1" ht="24.75" customHeight="1" x14ac:dyDescent="0.25">
      <c r="A49" s="141">
        <v>2</v>
      </c>
      <c r="B49" s="120" t="s">
        <v>2665</v>
      </c>
      <c r="C49" s="112" t="s">
        <v>31</v>
      </c>
      <c r="D49" s="119" t="s">
        <v>2684</v>
      </c>
      <c r="E49" s="143">
        <v>43080</v>
      </c>
      <c r="F49" s="143">
        <v>43434</v>
      </c>
      <c r="G49" s="158">
        <f t="shared" ref="G49:G50" si="2">IF(AND(E49&lt;&gt;"",F49&lt;&gt;""),((F49-E49)/30),"")</f>
        <v>11.8</v>
      </c>
      <c r="H49" s="117" t="s">
        <v>2685</v>
      </c>
      <c r="I49" s="119" t="s">
        <v>1154</v>
      </c>
      <c r="J49" s="119" t="s">
        <v>703</v>
      </c>
      <c r="K49" s="121">
        <v>3500719676</v>
      </c>
      <c r="L49" s="114" t="s">
        <v>1148</v>
      </c>
      <c r="M49" s="115">
        <v>1</v>
      </c>
      <c r="N49" s="114" t="s">
        <v>1151</v>
      </c>
      <c r="O49" s="114" t="s">
        <v>26</v>
      </c>
      <c r="P49" s="78"/>
    </row>
    <row r="50" spans="1:16" s="6" customFormat="1" ht="24.75" customHeight="1" x14ac:dyDescent="0.25">
      <c r="A50" s="141">
        <v>3</v>
      </c>
      <c r="B50" s="120" t="s">
        <v>2665</v>
      </c>
      <c r="C50" s="112" t="s">
        <v>31</v>
      </c>
      <c r="D50" s="119" t="s">
        <v>2686</v>
      </c>
      <c r="E50" s="143">
        <v>42720</v>
      </c>
      <c r="F50" s="143">
        <v>43084</v>
      </c>
      <c r="G50" s="158">
        <f t="shared" si="2"/>
        <v>12.133333333333333</v>
      </c>
      <c r="H50" s="117" t="s">
        <v>2687</v>
      </c>
      <c r="I50" s="119" t="s">
        <v>1154</v>
      </c>
      <c r="J50" s="119" t="s">
        <v>703</v>
      </c>
      <c r="K50" s="121">
        <v>5850297537</v>
      </c>
      <c r="L50" s="114" t="s">
        <v>1148</v>
      </c>
      <c r="M50" s="115">
        <v>1</v>
      </c>
      <c r="N50" s="114" t="s">
        <v>1151</v>
      </c>
      <c r="O50" s="114" t="s">
        <v>26</v>
      </c>
      <c r="P50" s="78"/>
    </row>
    <row r="51" spans="1:16" s="6" customFormat="1" ht="24.75" customHeight="1" outlineLevel="1" x14ac:dyDescent="0.25">
      <c r="A51" s="141">
        <v>4</v>
      </c>
      <c r="B51" s="120" t="s">
        <v>2665</v>
      </c>
      <c r="C51" s="112" t="s">
        <v>31</v>
      </c>
      <c r="D51" s="119" t="s">
        <v>2688</v>
      </c>
      <c r="E51" s="143">
        <v>42020</v>
      </c>
      <c r="F51" s="143">
        <v>42369</v>
      </c>
      <c r="G51" s="158">
        <f t="shared" ref="G51:G107" si="3">IF(AND(E51&lt;&gt;"",F51&lt;&gt;""),((F51-E51)/30),"")</f>
        <v>11.633333333333333</v>
      </c>
      <c r="H51" s="120" t="s">
        <v>2689</v>
      </c>
      <c r="I51" s="119" t="s">
        <v>1154</v>
      </c>
      <c r="J51" s="119" t="s">
        <v>700</v>
      </c>
      <c r="K51" s="116">
        <v>683080810</v>
      </c>
      <c r="L51" s="114" t="s">
        <v>1148</v>
      </c>
      <c r="M51" s="115">
        <v>1</v>
      </c>
      <c r="N51" s="114" t="s">
        <v>2634</v>
      </c>
      <c r="O51" s="114" t="s">
        <v>26</v>
      </c>
      <c r="P51" s="78"/>
    </row>
    <row r="52" spans="1:16" s="7" customFormat="1" ht="24.75" customHeight="1" outlineLevel="1" x14ac:dyDescent="0.25">
      <c r="A52" s="142">
        <v>5</v>
      </c>
      <c r="B52" s="120" t="s">
        <v>2665</v>
      </c>
      <c r="C52" s="112" t="s">
        <v>31</v>
      </c>
      <c r="D52" s="119" t="s">
        <v>2690</v>
      </c>
      <c r="E52" s="143">
        <v>41239</v>
      </c>
      <c r="F52" s="143">
        <v>41851</v>
      </c>
      <c r="G52" s="158">
        <f t="shared" si="3"/>
        <v>20.399999999999999</v>
      </c>
      <c r="H52" s="120" t="s">
        <v>2689</v>
      </c>
      <c r="I52" s="119" t="s">
        <v>1154</v>
      </c>
      <c r="J52" s="119" t="s">
        <v>700</v>
      </c>
      <c r="K52" s="116">
        <v>969077649</v>
      </c>
      <c r="L52" s="114" t="s">
        <v>1148</v>
      </c>
      <c r="M52" s="115">
        <v>1</v>
      </c>
      <c r="N52" s="114" t="s">
        <v>2634</v>
      </c>
      <c r="O52" s="114" t="s">
        <v>26</v>
      </c>
      <c r="P52" s="79"/>
    </row>
    <row r="53" spans="1:16" s="7" customFormat="1" ht="24.75" customHeight="1" outlineLevel="1" x14ac:dyDescent="0.25">
      <c r="A53" s="142">
        <v>6</v>
      </c>
      <c r="B53" s="120" t="s">
        <v>2665</v>
      </c>
      <c r="C53" s="112" t="s">
        <v>31</v>
      </c>
      <c r="D53" s="119" t="s">
        <v>2691</v>
      </c>
      <c r="E53" s="143">
        <v>40550</v>
      </c>
      <c r="F53" s="143">
        <v>40892</v>
      </c>
      <c r="G53" s="158">
        <f t="shared" si="3"/>
        <v>11.4</v>
      </c>
      <c r="H53" s="120" t="s">
        <v>2689</v>
      </c>
      <c r="I53" s="119" t="s">
        <v>1154</v>
      </c>
      <c r="J53" s="119" t="s">
        <v>700</v>
      </c>
      <c r="K53" s="116">
        <v>354249039</v>
      </c>
      <c r="L53" s="114" t="s">
        <v>1148</v>
      </c>
      <c r="M53" s="115">
        <v>1</v>
      </c>
      <c r="N53" s="114" t="s">
        <v>2634</v>
      </c>
      <c r="O53" s="114" t="s">
        <v>26</v>
      </c>
      <c r="P53" s="79"/>
    </row>
    <row r="54" spans="1:16" s="7" customFormat="1" ht="24.75" customHeight="1" outlineLevel="1" x14ac:dyDescent="0.25">
      <c r="A54" s="142">
        <v>7</v>
      </c>
      <c r="B54" s="120" t="s">
        <v>2665</v>
      </c>
      <c r="C54" s="112" t="s">
        <v>31</v>
      </c>
      <c r="D54" s="119" t="s">
        <v>2692</v>
      </c>
      <c r="E54" s="143">
        <v>40191</v>
      </c>
      <c r="F54" s="143">
        <v>40466</v>
      </c>
      <c r="G54" s="158">
        <f t="shared" si="3"/>
        <v>9.1666666666666661</v>
      </c>
      <c r="H54" s="120" t="s">
        <v>2689</v>
      </c>
      <c r="I54" s="119" t="s">
        <v>1154</v>
      </c>
      <c r="J54" s="119" t="s">
        <v>700</v>
      </c>
      <c r="K54" s="121">
        <v>340421727</v>
      </c>
      <c r="L54" s="114" t="s">
        <v>1148</v>
      </c>
      <c r="M54" s="115">
        <v>1</v>
      </c>
      <c r="N54" s="114" t="s">
        <v>2634</v>
      </c>
      <c r="O54" s="114" t="s">
        <v>26</v>
      </c>
      <c r="P54" s="79"/>
    </row>
    <row r="55" spans="1:16" s="7" customFormat="1" ht="24.75" customHeight="1" outlineLevel="1" x14ac:dyDescent="0.25">
      <c r="A55" s="142">
        <v>8</v>
      </c>
      <c r="B55" s="120"/>
      <c r="C55" s="112"/>
      <c r="D55" s="110"/>
      <c r="E55" s="143"/>
      <c r="F55" s="143"/>
      <c r="G55" s="158" t="str">
        <f t="shared" si="3"/>
        <v/>
      </c>
      <c r="H55" s="120"/>
      <c r="I55" s="113"/>
      <c r="J55" s="113"/>
      <c r="K55" s="116"/>
      <c r="L55" s="114"/>
      <c r="M55" s="115"/>
      <c r="N55" s="114"/>
      <c r="O55" s="114"/>
      <c r="P55" s="79"/>
    </row>
    <row r="56" spans="1:16" s="7" customFormat="1" ht="24.75" customHeight="1" outlineLevel="1" x14ac:dyDescent="0.25">
      <c r="A56" s="142">
        <v>9</v>
      </c>
      <c r="B56" s="120"/>
      <c r="C56" s="112"/>
      <c r="D56" s="110"/>
      <c r="E56" s="143"/>
      <c r="F56" s="143"/>
      <c r="G56" s="158" t="str">
        <f t="shared" si="3"/>
        <v/>
      </c>
      <c r="H56" s="120"/>
      <c r="I56" s="113"/>
      <c r="J56" s="113"/>
      <c r="K56" s="116"/>
      <c r="L56" s="114"/>
      <c r="M56" s="115"/>
      <c r="N56" s="114"/>
      <c r="O56" s="114"/>
      <c r="P56" s="79"/>
    </row>
    <row r="57" spans="1:16" s="7" customFormat="1" ht="24.75" customHeight="1" outlineLevel="1" x14ac:dyDescent="0.25">
      <c r="A57" s="142">
        <v>10</v>
      </c>
      <c r="B57" s="120"/>
      <c r="C57" s="65"/>
      <c r="D57" s="63"/>
      <c r="E57" s="143"/>
      <c r="F57" s="143"/>
      <c r="G57" s="158" t="str">
        <f t="shared" si="3"/>
        <v/>
      </c>
      <c r="H57" s="120"/>
      <c r="I57" s="63"/>
      <c r="J57" s="63"/>
      <c r="K57" s="121"/>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8" t="s">
        <v>2633</v>
      </c>
      <c r="B109" s="239"/>
      <c r="C109" s="239"/>
      <c r="D109" s="239"/>
      <c r="E109" s="239"/>
      <c r="F109" s="239"/>
      <c r="G109" s="239"/>
      <c r="H109" s="239"/>
      <c r="I109" s="239"/>
      <c r="J109" s="239"/>
      <c r="K109" s="239"/>
      <c r="L109" s="239"/>
      <c r="M109" s="239"/>
      <c r="N109" s="239"/>
      <c r="O109" s="240"/>
      <c r="P109" s="76"/>
    </row>
    <row r="110" spans="1:16" ht="15" customHeight="1" x14ac:dyDescent="0.25">
      <c r="A110" s="241" t="s">
        <v>2656</v>
      </c>
      <c r="B110" s="242"/>
      <c r="C110" s="242"/>
      <c r="D110" s="242"/>
      <c r="E110" s="242"/>
      <c r="F110" s="242"/>
      <c r="G110" s="242"/>
      <c r="H110" s="242"/>
      <c r="I110" s="242"/>
      <c r="J110" s="242"/>
      <c r="K110" s="242"/>
      <c r="L110" s="242"/>
      <c r="M110" s="242"/>
      <c r="N110" s="242"/>
      <c r="O110" s="243"/>
    </row>
    <row r="111" spans="1:16" ht="15.75" thickBot="1" x14ac:dyDescent="0.3">
      <c r="A111" s="244"/>
      <c r="B111" s="245"/>
      <c r="C111" s="245"/>
      <c r="D111" s="245"/>
      <c r="E111" s="245"/>
      <c r="F111" s="245"/>
      <c r="G111" s="245"/>
      <c r="H111" s="245"/>
      <c r="I111" s="245"/>
      <c r="J111" s="245"/>
      <c r="K111" s="245"/>
      <c r="L111" s="245"/>
      <c r="M111" s="245"/>
      <c r="N111" s="245"/>
      <c r="O111" s="246"/>
    </row>
    <row r="112" spans="1:16" s="1" customFormat="1" ht="26.25" customHeight="1" thickBot="1" x14ac:dyDescent="0.3">
      <c r="I112" s="226" t="s">
        <v>9</v>
      </c>
      <c r="J112" s="22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2679</v>
      </c>
      <c r="E114" s="143">
        <v>43879</v>
      </c>
      <c r="F114" s="143">
        <v>44196</v>
      </c>
      <c r="G114" s="158">
        <f>IF(AND(E114&lt;&gt;"",F114&lt;&gt;""),((F114-E114)/30),"")</f>
        <v>10.566666666666666</v>
      </c>
      <c r="H114" s="120" t="s">
        <v>2680</v>
      </c>
      <c r="I114" s="119" t="s">
        <v>1154</v>
      </c>
      <c r="J114" s="119" t="s">
        <v>698</v>
      </c>
      <c r="K114" s="121">
        <v>4443382059</v>
      </c>
      <c r="L114" s="100">
        <f>+IF(AND(K114&gt;0,O114="Ejecución"),(K114/877802)*Tabla28[[#This Row],[% participación]],IF(AND(K114&gt;0,O114&lt;&gt;"Ejecución"),"-",""))</f>
        <v>5061.9411427634022</v>
      </c>
      <c r="M114" s="122" t="s">
        <v>1148</v>
      </c>
      <c r="N114" s="171">
        <v>1</v>
      </c>
      <c r="O114" s="160" t="s">
        <v>1150</v>
      </c>
      <c r="P114" s="78"/>
    </row>
    <row r="115" spans="1:16" s="6" customFormat="1" ht="24.75" customHeight="1" x14ac:dyDescent="0.25">
      <c r="A115" s="141">
        <v>2</v>
      </c>
      <c r="B115" s="159" t="s">
        <v>2665</v>
      </c>
      <c r="C115" s="161" t="s">
        <v>31</v>
      </c>
      <c r="D115" s="63" t="s">
        <v>2681</v>
      </c>
      <c r="E115" s="143">
        <v>43879</v>
      </c>
      <c r="F115" s="143">
        <v>44196</v>
      </c>
      <c r="G115" s="158">
        <f t="shared" ref="G115:G116" si="4">IF(AND(E115&lt;&gt;"",F115&lt;&gt;""),((F115-E115)/30),"")</f>
        <v>10.566666666666666</v>
      </c>
      <c r="H115" s="64" t="s">
        <v>2678</v>
      </c>
      <c r="I115" s="63" t="s">
        <v>1154</v>
      </c>
      <c r="J115" s="63" t="s">
        <v>700</v>
      </c>
      <c r="K115" s="68">
        <v>1818053170</v>
      </c>
      <c r="L115" s="100">
        <f>+IF(AND(K115&gt;0,O115="Ejecución"),(K115/877802)*Tabla28[[#This Row],[% participación]],IF(AND(K115&gt;0,O115&lt;&gt;"Ejecución"),"-",""))</f>
        <v>2071.1426608734087</v>
      </c>
      <c r="M115" s="65" t="s">
        <v>1148</v>
      </c>
      <c r="N115" s="171">
        <v>1</v>
      </c>
      <c r="O115" s="160" t="s">
        <v>1150</v>
      </c>
      <c r="P115" s="78"/>
    </row>
    <row r="116" spans="1:16" s="6" customFormat="1" ht="24.75" customHeight="1" x14ac:dyDescent="0.25">
      <c r="A116" s="141">
        <v>3</v>
      </c>
      <c r="B116" s="159" t="s">
        <v>2665</v>
      </c>
      <c r="C116" s="161" t="s">
        <v>31</v>
      </c>
      <c r="D116" s="63" t="s">
        <v>2682</v>
      </c>
      <c r="E116" s="143">
        <v>43879</v>
      </c>
      <c r="F116" s="143">
        <v>44196</v>
      </c>
      <c r="G116" s="158">
        <f t="shared" si="4"/>
        <v>10.566666666666666</v>
      </c>
      <c r="H116" s="64" t="s">
        <v>2683</v>
      </c>
      <c r="I116" s="63" t="s">
        <v>1154</v>
      </c>
      <c r="J116" s="63" t="s">
        <v>699</v>
      </c>
      <c r="K116" s="68">
        <v>629382831</v>
      </c>
      <c r="L116" s="100">
        <f>+IF(AND(K116&gt;0,O116="Ejecución"),(K116/877802)*Tabla28[[#This Row],[% participación]],IF(AND(K116&gt;0,O116&lt;&gt;"Ejecución"),"-",""))</f>
        <v>716.99862953148886</v>
      </c>
      <c r="M116" s="65" t="s">
        <v>1148</v>
      </c>
      <c r="N116" s="171">
        <v>1</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32" t="s">
        <v>2614</v>
      </c>
      <c r="H165" s="232"/>
      <c r="I165" s="233" t="s">
        <v>1164</v>
      </c>
      <c r="J165" s="234"/>
      <c r="K165" s="234"/>
      <c r="L165" s="234"/>
      <c r="M165" s="23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35" t="s">
        <v>2643</v>
      </c>
      <c r="J167" s="236"/>
      <c r="K167" s="236"/>
      <c r="L167" s="236"/>
      <c r="M167" s="236"/>
      <c r="N167" s="236"/>
      <c r="O167" s="237"/>
      <c r="U167" s="51"/>
    </row>
    <row r="168" spans="1:28" x14ac:dyDescent="0.25">
      <c r="A168" s="9"/>
      <c r="B168" s="221" t="s">
        <v>2658</v>
      </c>
      <c r="C168" s="221"/>
      <c r="D168" s="221"/>
      <c r="E168" s="8"/>
      <c r="F168" s="5"/>
      <c r="H168" s="81" t="s">
        <v>2657</v>
      </c>
      <c r="I168" s="235"/>
      <c r="J168" s="236"/>
      <c r="K168" s="236"/>
      <c r="L168" s="236"/>
      <c r="M168" s="236"/>
      <c r="N168" s="236"/>
      <c r="O168" s="23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165152931.53999999</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25" t="s">
        <v>2636</v>
      </c>
      <c r="C192" s="225"/>
      <c r="E192" s="5" t="s">
        <v>20</v>
      </c>
      <c r="H192" s="26" t="s">
        <v>24</v>
      </c>
      <c r="J192" s="5" t="s">
        <v>2637</v>
      </c>
      <c r="K192" s="5"/>
      <c r="M192" s="5"/>
      <c r="N192" s="5"/>
      <c r="O192" s="8"/>
      <c r="Q192" s="152"/>
      <c r="R192" s="153"/>
      <c r="S192" s="153"/>
      <c r="T192" s="152"/>
    </row>
    <row r="193" spans="1:18" x14ac:dyDescent="0.25">
      <c r="A193" s="9"/>
      <c r="C193" s="123">
        <v>31946</v>
      </c>
      <c r="D193" s="5"/>
      <c r="E193" s="124">
        <v>488</v>
      </c>
      <c r="F193" s="5"/>
      <c r="G193" s="5"/>
      <c r="H193" s="145" t="s">
        <v>2693</v>
      </c>
      <c r="J193" s="5"/>
      <c r="K193" s="125">
        <v>40191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2697</v>
      </c>
      <c r="L211" s="21"/>
      <c r="M211" s="21"/>
      <c r="N211" s="21"/>
      <c r="O211" s="8"/>
    </row>
    <row r="212" spans="1:15" x14ac:dyDescent="0.25">
      <c r="A212" s="9"/>
      <c r="B212" s="27" t="s">
        <v>2619</v>
      </c>
      <c r="C212" s="145" t="s">
        <v>2694</v>
      </c>
      <c r="D212" s="21"/>
      <c r="G212" s="27" t="s">
        <v>2621</v>
      </c>
      <c r="H212" s="146" t="s">
        <v>2696</v>
      </c>
      <c r="J212" s="27" t="s">
        <v>2623</v>
      </c>
      <c r="K212" s="14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78740157480314965" right="0" top="0.35433070866141736" bottom="0.35433070866141736" header="0.31496062992125984" footer="0.31496062992125984"/>
  <pageSetup paperSize="5" scale="36" fitToHeight="0" orientation="landscape" r:id="rId1"/>
  <rowBreaks count="2" manualBreakCount="2">
    <brk id="107" max="16383" man="1"/>
    <brk id="186" max="14" man="1"/>
  </row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 ds:uri="http://www.w3.org/XML/1998/namespac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CMC</cp:lastModifiedBy>
  <cp:lastPrinted>2020-12-23T20:15:38Z</cp:lastPrinted>
  <dcterms:created xsi:type="dcterms:W3CDTF">2020-10-14T21:57:42Z</dcterms:created>
  <dcterms:modified xsi:type="dcterms:W3CDTF">2020-12-26T20:39:57Z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