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ocuments\KARINA AURA\KARINA VENCE\BANCO DE OFERENTES CORREGIDOS\"/>
    </mc:Choice>
  </mc:AlternateContent>
  <xr:revisionPtr revIDLastSave="0" documentId="13_ncr:1_{04B93A1B-0314-4BA5-8C9D-85DB86A4BF4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<sst xmlns="http://schemas.openxmlformats.org/spreadsheetml/2006/main" count="3069" uniqueCount="2692">
  <si>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</si>
  <si>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</si>
  <si>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</si>
  <si>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</si>
  <si>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</si>
  <si>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</si>
  <si>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</si>
  <si>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</si>
  <si>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</si>
  <si>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</si>
  <si>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</si>
  <si>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</si>
  <si>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</si>
  <si>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</si>
  <si>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</si>
  <si>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</si>
  <si>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</si>
  <si>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</si>
  <si>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</si>
  <si>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</si>
  <si>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</si>
  <si>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</si>
  <si>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</si>
  <si>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</si>
  <si>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</si>
  <si>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</si>
  <si>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</si>
  <si>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</si>
  <si>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</si>
  <si>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</si>
  <si>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</si>
  <si>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</si>
  <si>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</si>
  <si>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</si>
  <si>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</si>
  <si>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</si>
  <si>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</si>
  <si>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</si>
  <si>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</si>
  <si>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</si>
  <si>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</si>
  <si>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</si>
  <si>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</si>
  <si>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</si>
  <si>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</si>
  <si>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</si>
  <si>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</si>
  <si>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</si>
  <si>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</si>
  <si>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</si>
  <si>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</si>
  <si>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</si>
  <si>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</si>
  <si>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</si>
  <si>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</si>
  <si>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</si>
  <si>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</si>
  <si>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</si>
  <si>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</si>
  <si>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</si>
  <si>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</si>
  <si>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</si>
  <si>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</si>
  <si>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</si>
  <si>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</si>
  <si>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</si>
  <si>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</si>
  <si>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</si>
  <si>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</si>
  <si>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</si>
  <si>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</si>
  <si>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</si>
  <si>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</si>
  <si>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</si>
  <si>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</si>
  <si>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</si>
  <si>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</si>
  <si>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</si>
  <si>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</si>
  <si>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</si>
  <si>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</si>
  <si>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</si>
  <si>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</si>
  <si>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</si>
  <si>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</si>
  <si>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</si>
  <si>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</si>
  <si>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</si>
  <si>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</si>
  <si>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</si>
  <si>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</si>
  <si>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</si>
  <si>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</si>
  <si>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</si>
  <si>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</si>
  <si>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</si>
  <si>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</si>
  <si>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</si>
  <si>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</si>
  <si>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</si>
  <si>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</si>
  <si>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</si>
  <si>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</si>
  <si>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</si>
  <si>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</si>
  <si>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</si>
  <si>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</si>
  <si>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</si>
  <si>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</si>
  <si>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</si>
  <si>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</si>
  <si>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</si>
  <si>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</si>
  <si>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</si>
  <si>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</si>
  <si>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</si>
  <si>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</si>
  <si>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</si>
  <si>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</si>
  <si>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</si>
  <si>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</si>
  <si>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</si>
  <si>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</si>
  <si>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</si>
  <si>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</si>
  <si>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</si>
  <si>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</si>
  <si>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</si>
  <si>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</si>
  <si>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</si>
  <si>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</si>
  <si>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</si>
  <si>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</si>
  <si>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</si>
  <si>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</si>
  <si>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</si>
  <si>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</si>
  <si>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</si>
  <si>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</si>
  <si>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</si>
  <si>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</si>
  <si>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</si>
  <si>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</si>
  <si>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</si>
  <si>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</si>
  <si>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</si>
  <si>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</si>
  <si>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</si>
  <si>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</si>
  <si>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</si>
  <si>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</si>
  <si>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</si>
  <si>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</si>
  <si>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</si>
  <si>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</si>
  <si>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</si>
  <si>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</si>
  <si>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</si>
  <si>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</si>
  <si>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</si>
  <si>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</si>
  <si>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</si>
  <si>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</si>
  <si>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</si>
  <si>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</si>
  <si>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</si>
  <si>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</si>
  <si>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</si>
  <si>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</si>
  <si>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</si>
  <si>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</si>
  <si>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</si>
  <si>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</si>
  <si>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</si>
  <si>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</si>
  <si>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</si>
  <si>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</si>
  <si>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</si>
  <si>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</si>
  <si>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</si>
  <si>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</si>
  <si>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</si>
  <si>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</si>
  <si>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</si>
  <si>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</si>
  <si>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</si>
  <si>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</si>
  <si>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</si>
  <si>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</si>
  <si>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</si>
  <si>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</si>
  <si>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</si>
  <si>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</si>
  <si>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</si>
  <si>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</si>
  <si>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</si>
  <si>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</si>
  <si>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</si>
  <si>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</si>
  <si>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</si>
  <si>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</si>
  <si>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</si>
  <si>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</si>
  <si>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</si>
  <si>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</si>
  <si>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</si>
  <si>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</si>
  <si>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</si>
  <si>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</si>
  <si>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</si>
  <si>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</si>
  <si>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</si>
  <si>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</si>
  <si>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</si>
  <si>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</si>
  <si>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</si>
  <si>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</si>
  <si>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</si>
  <si>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</si>
  <si>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</si>
  <si>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</si>
  <si>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</si>
  <si>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</si>
  <si>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</si>
  <si>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</si>
  <si>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</si>
  <si>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</si>
  <si>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</si>
  <si>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</si>
  <si>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</si>
  <si>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</si>
  <si>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</si>
  <si>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</si>
  <si>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</si>
  <si>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</si>
  <si>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</si>
  <si>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</si>
  <si>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</si>
  <si>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</si>
  <si>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</si>
  <si>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</si>
  <si>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</si>
  <si>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</si>
  <si>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</si>
  <si>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</si>
  <si>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</si>
  <si>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</si>
  <si>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</si>
  <si>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</si>
  <si>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</si>
  <si>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</si>
  <si>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</si>
  <si>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</si>
  <si>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</si>
  <si>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</si>
  <si>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</si>
  <si>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</si>
  <si>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</si>
  <si>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</si>
  <si>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</si>
  <si>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</si>
  <si>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</si>
  <si>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</si>
  <si>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</si>
  <si>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</si>
  <si>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</si>
  <si>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</si>
  <si>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</si>
  <si>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</si>
  <si>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</si>
  <si>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</si>
  <si>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</si>
  <si>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</si>
  <si>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</si>
  <si>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</si>
  <si>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</si>
  <si>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</si>
  <si>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</si>
  <si>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</si>
  <si>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</si>
  <si>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</si>
  <si>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</si>
  <si>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</si>
  <si>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</si>
  <si>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</si>
  <si>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</si>
  <si>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</si>
  <si>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</si>
  <si>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</si>
  <si>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</si>
  <si>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</si>
  <si>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</si>
  <si>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</si>
  <si>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</si>
  <si>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</si>
  <si>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</si>
  <si>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</si>
  <si>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</si>
  <si>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</si>
  <si>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</si>
  <si>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</si>
  <si>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</si>
  <si>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</si>
  <si>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</si>
  <si>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</si>
  <si>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</si>
  <si>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</si>
  <si>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</si>
  <si>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</si>
  <si>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</si>
  <si>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</si>
  <si>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</si>
  <si>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</si>
  <si>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</si>
  <si>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</si>
  <si>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</si>
  <si>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</si>
  <si>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</si>
  <si>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</si>
  <si>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</si>
  <si>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</si>
  <si>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</si>
  <si>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</si>
  <si>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</si>
  <si>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</si>
  <si>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</si>
  <si>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</si>
  <si>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</si>
  <si>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</si>
  <si>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</si>
  <si>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</si>
  <si>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</si>
  <si>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</si>
  <si>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</si>
  <si>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</si>
  <si>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</si>
  <si>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</si>
  <si>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</si>
  <si>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</si>
  <si>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</si>
  <si>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</si>
  <si>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</si>
  <si>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</si>
  <si>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</si>
  <si>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</si>
  <si>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</si>
  <si>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</si>
  <si>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</si>
  <si>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</si>
  <si>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</si>
  <si>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</si>
  <si>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</si>
  <si>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</si>
  <si>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</si>
  <si>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</si>
  <si>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</si>
  <si>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</si>
  <si>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</si>
  <si>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</si>
  <si>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</si>
  <si>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</si>
  <si>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</si>
  <si>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</si>
  <si>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</si>
  <si>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</si>
  <si>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</si>
  <si>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</si>
  <si>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</si>
  <si>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</si>
  <si>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</si>
  <si>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</si>
  <si>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</si>
  <si>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</si>
  <si>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</si>
  <si>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</si>
  <si>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</si>
  <si>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</si>
  <si>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</si>
  <si>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</si>
  <si>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</si>
  <si>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</si>
  <si>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</si>
  <si>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</si>
  <si>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</si>
  <si>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</si>
  <si>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</si>
  <si>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</si>
  <si>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</si>
  <si>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</si>
  <si>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</si>
  <si>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</si>
  <si>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</si>
  <si>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</si>
  <si>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</si>
  <si>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</si>
  <si>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</si>
  <si>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</si>
  <si>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</si>
  <si>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</si>
  <si>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</si>
  <si>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</si>
  <si>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</si>
  <si>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</si>
  <si>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</si>
  <si>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</si>
  <si>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</si>
  <si>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</si>
  <si>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</si>
  <si>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</si>
  <si>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</si>
  <si>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</si>
  <si>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</si>
  <si>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</si>
  <si>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</si>
  <si>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</si>
  <si>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</si>
  <si>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</si>
  <si>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</si>
  <si>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</si>
  <si>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</si>
  <si>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</si>
  <si>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</si>
  <si>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</si>
  <si>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</si>
  <si>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</si>
  <si>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</si>
  <si>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</si>
  <si>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</si>
  <si>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</si>
  <si>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</si>
  <si>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</si>
  <si>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</si>
  <si>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</si>
  <si>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</si>
  <si>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</si>
  <si>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</si>
  <si>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</si>
  <si>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</si>
  <si>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</si>
  <si>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</si>
  <si>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</si>
  <si>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</si>
  <si>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</si>
  <si>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</si>
  <si>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</si>
  <si>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</si>
  <si>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</si>
  <si>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</si>
  <si>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</si>
  <si>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</si>
  <si>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</si>
  <si>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</si>
  <si>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</si>
  <si>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</si>
  <si>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</si>
  <si>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</si>
  <si>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</si>
  <si>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</si>
  <si>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</si>
  <si>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</si>
  <si>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</si>
  <si>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</si>
  <si>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</si>
  <si>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</si>
  <si>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</si>
  <si>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</si>
  <si>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</si>
  <si>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</si>
  <si>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</si>
  <si>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</si>
  <si>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</si>
  <si>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</si>
  <si>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</si>
  <si>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</si>
  <si>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</si>
  <si>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</si>
  <si>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</si>
  <si>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</si>
  <si>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</si>
  <si>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</si>
  <si>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</si>
  <si>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</si>
  <si>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</si>
  <si>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</si>
  <si>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</si>
  <si>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</si>
  <si>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</si>
  <si>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</si>
  <si>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</si>
  <si>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</si>
  <si>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</si>
  <si>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</si>
  <si>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</si>
  <si>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</si>
  <si>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</si>
  <si>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</si>
  <si>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</si>
  <si>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</si>
  <si>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</si>
  <si>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</si>
  <si>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</si>
  <si>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</si>
  <si>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</si>
  <si>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</si>
  <si>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</si>
  <si>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</si>
  <si>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</si>
  <si>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</si>
  <si>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</si>
  <si>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</si>
  <si>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</si>
  <si>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</si>
  <si>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</si>
  <si>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</si>
  <si>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</si>
  <si>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</si>
  <si>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</si>
  <si>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</si>
  <si>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</si>
  <si>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</si>
  <si>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</si>
  <si>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</si>
  <si>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</si>
  <si>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</si>
  <si>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</si>
  <si>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</si>
  <si>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</si>
  <si>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</si>
  <si>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</si>
  <si>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</si>
  <si>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</si>
  <si>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</si>
  <si>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</si>
  <si>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</si>
  <si>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</si>
  <si>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</si>
  <si>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</si>
  <si>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</si>
  <si>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</si>
  <si>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</si>
  <si>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</si>
  <si>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</si>
  <si>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</si>
  <si>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</si>
  <si>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</si>
  <si>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</si>
  <si>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</si>
  <si>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</si>
  <si>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</si>
  <si>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</si>
  <si>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</si>
  <si>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</si>
  <si>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</si>
  <si>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</si>
  <si>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</si>
  <si>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</si>
  <si>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</si>
  <si>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</si>
  <si>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</si>
  <si>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</si>
  <si>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</si>
  <si>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</si>
  <si>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</si>
  <si>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</si>
  <si>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</si>
  <si>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</si>
  <si>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</si>
  <si>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</si>
  <si>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</si>
  <si>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</si>
  <si>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</si>
  <si>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</si>
  <si>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</si>
  <si>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</si>
  <si>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</si>
  <si>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</si>
  <si>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</si>
  <si>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</si>
  <si>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</si>
  <si>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</si>
  <si>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</si>
  <si>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</si>
  <si>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</si>
  <si>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</si>
  <si>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</si>
  <si>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</si>
  <si>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</si>
  <si>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</si>
  <si>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</si>
  <si>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</si>
  <si>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</si>
  <si>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</si>
  <si>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</si>
  <si>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</si>
  <si>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</si>
  <si>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</si>
  <si>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</si>
  <si>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</si>
  <si>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</si>
  <si>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</si>
  <si>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</si>
  <si>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</si>
  <si>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</si>
  <si>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</si>
  <si>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</si>
  <si>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</si>
  <si>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</si>
  <si>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</si>
  <si>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</si>
  <si>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</si>
  <si>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</si>
  <si>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</si>
  <si>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</si>
  <si>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</si>
  <si>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</si>
  <si>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</si>
  <si>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</si>
  <si>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</si>
  <si>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</si>
  <si>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</si>
  <si>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</si>
  <si>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</si>
  <si>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</si>
  <si>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</si>
  <si>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</si>
  <si>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</si>
  <si>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</si>
  <si>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</si>
  <si>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</si>
  <si>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</si>
  <si>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</si>
  <si>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</si>
  <si>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</si>
  <si>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</si>
  <si>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</si>
  <si>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</si>
  <si>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</si>
  <si>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</si>
  <si>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</si>
  <si>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</si>
  <si>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</si>
  <si>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</si>
  <si>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</si>
  <si>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</si>
  <si>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</si>
  <si>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</si>
  <si>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</si>
  <si>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</si>
  <si>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</si>
  <si>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</si>
  <si>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</si>
  <si>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</si>
  <si>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</si>
  <si>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</si>
  <si>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</si>
  <si>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</si>
  <si>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</si>
  <si>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</si>
  <si>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</si>
  <si>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</si>
  <si>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</si>
  <si>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</si>
  <si>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</si>
  <si>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</si>
  <si>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</si>
  <si>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</si>
  <si>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</si>
  <si>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</si>
  <si>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</si>
  <si>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</si>
  <si>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</si>
  <si>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</si>
  <si>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</si>
  <si>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</si>
  <si>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</si>
  <si>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</si>
  <si>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</si>
  <si>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</si>
  <si>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</si>
  <si>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</si>
  <si>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</si>
  <si>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</si>
  <si>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</si>
  <si>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</si>
  <si>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</si>
  <si>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</si>
  <si>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</si>
  <si>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</si>
  <si>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</si>
  <si>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</si>
  <si>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</si>
  <si>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</si>
  <si>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</si>
  <si>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</si>
  <si>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</si>
  <si>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</si>
  <si>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</si>
  <si>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</si>
  <si>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</si>
  <si>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</si>
  <si>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</si>
  <si>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</si>
  <si>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</si>
  <si>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</si>
  <si>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</si>
  <si>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</si>
  <si>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</si>
  <si>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</si>
  <si>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</si>
  <si>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</si>
  <si>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</si>
  <si>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</si>
  <si>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</si>
  <si>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</si>
  <si>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</si>
  <si>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</si>
  <si>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</si>
  <si>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</si>
  <si>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</si>
  <si>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</si>
  <si>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</si>
  <si>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</si>
  <si>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</si>
  <si>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</si>
  <si>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</si>
  <si>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</si>
  <si>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</si>
  <si>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</si>
  <si>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</si>
  <si>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</si>
  <si>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</si>
  <si>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</si>
  <si>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</si>
  <si>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</si>
  <si>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</si>
  <si>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</si>
  <si>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</si>
  <si>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</si>
  <si>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</si>
  <si>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</si>
  <si>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</si>
  <si>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</si>
  <si>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</si>
  <si>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</si>
  <si>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</si>
  <si>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</si>
  <si>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</si>
  <si>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</si>
  <si>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</si>
  <si>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</si>
  <si>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</si>
  <si>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</si>
  <si>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</si>
  <si>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</si>
  <si>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</si>
  <si>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</si>
  <si>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</si>
  <si>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</si>
  <si>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</si>
  <si>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</si>
  <si>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</si>
  <si>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</si>
  <si>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</si>
  <si>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</si>
  <si>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</si>
  <si>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</si>
  <si>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</si>
  <si>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</si>
  <si>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</si>
  <si>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</si>
  <si>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</si>
  <si>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</si>
  <si>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</si>
  <si>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</si>
  <si>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</si>
  <si>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</si>
  <si>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</si>
  <si>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</si>
  <si>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</si>
  <si>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</si>
  <si>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</si>
  <si>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</si>
  <si>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</si>
  <si>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</si>
  <si>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</si>
  <si>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</si>
  <si>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</si>
  <si>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</si>
  <si>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</si>
  <si>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</si>
  <si>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</si>
  <si>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</si>
  <si>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</si>
  <si>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</si>
  <si>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</si>
  <si>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</si>
  <si>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</si>
  <si>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</si>
  <si>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</si>
  <si>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</si>
  <si>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</si>
  <si>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</si>
  <si>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</si>
  <si>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</si>
  <si>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</si>
  <si>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</si>
  <si>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</si>
  <si>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</si>
  <si>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</si>
  <si>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</si>
  <si>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</si>
  <si>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</si>
  <si>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</si>
  <si>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</si>
  <si>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</si>
  <si>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</si>
  <si>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</si>
  <si>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</si>
  <si>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</si>
  <si>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</si>
  <si>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</si>
  <si>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</si>
  <si>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</si>
  <si>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</si>
  <si>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</si>
  <si>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</si>
  <si>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</si>
  <si>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</si>
  <si>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</si>
  <si>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</si>
  <si>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</si>
  <si>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</si>
  <si>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</si>
  <si>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</si>
  <si>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</si>
  <si>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</si>
  <si>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</si>
  <si>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</si>
  <si>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</si>
  <si>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</si>
  <si>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</si>
  <si>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</si>
  <si>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</si>
  <si>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</si>
  <si>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</si>
  <si>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</si>
  <si>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</si>
  <si>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</si>
  <si>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</si>
  <si>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</si>
  <si>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</si>
  <si>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</si>
  <si>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</si>
  <si>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</si>
  <si>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</si>
  <si>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</si>
  <si>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</si>
  <si>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</si>
  <si>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</si>
  <si>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</si>
  <si>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</si>
  <si>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</si>
  <si>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</si>
  <si>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</si>
  <si>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</si>
  <si>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</si>
  <si>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</si>
  <si>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</si>
  <si>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</si>
  <si>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</si>
  <si>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</si>
  <si>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</si>
  <si>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</si>
  <si>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</si>
  <si>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</si>
  <si>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</si>
  <si>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</si>
  <si>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</si>
  <si>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</si>
  <si>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</si>
  <si>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</si>
  <si>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</si>
  <si>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</si>
  <si>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</si>
  <si>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</si>
  <si>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</si>
  <si>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</si>
  <si>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</si>
  <si>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</si>
  <si>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</si>
  <si>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</si>
  <si>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</si>
  <si>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</si>
  <si>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</si>
  <si>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</si>
  <si>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</si>
  <si>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</si>
  <si>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</si>
  <si>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</si>
  <si>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</si>
  <si>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</si>
  <si>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</si>
  <si>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</si>
  <si>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</si>
  <si>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</si>
  <si>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</si>
  <si>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</si>
  <si>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</si>
  <si>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</si>
  <si>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</si>
  <si>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</si>
  <si>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</si>
  <si>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</si>
  <si>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</si>
  <si>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</si>
  <si>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</si>
  <si>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</si>
  <si>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</si>
  <si>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</si>
  <si>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</si>
  <si>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</si>
  <si>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</si>
  <si>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</si>
  <si>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</si>
  <si>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</si>
  <si>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</si>
  <si>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</si>
  <si>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</si>
  <si>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</si>
  <si>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</si>
  <si>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</si>
  <si>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</si>
  <si>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</si>
  <si>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</si>
  <si>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</si>
  <si>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</si>
  <si>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</si>
  <si>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</si>
  <si>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</si>
  <si>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</si>
  <si>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</si>
  <si>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</si>
  <si>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</si>
  <si>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</si>
  <si>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</si>
  <si>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</si>
  <si>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</si>
  <si>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</si>
  <si>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</si>
  <si>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</si>
  <si>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</si>
  <si>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</si>
  <si>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</si>
  <si>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</si>
  <si>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</si>
  <si>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</si>
  <si>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</si>
  <si>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</si>
  <si>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</si>
  <si>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</si>
  <si>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</si>
  <si>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</si>
  <si>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</si>
  <si>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</si>
  <si>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</si>
  <si>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</si>
  <si>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</si>
  <si>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</si>
  <si>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</si>
  <si>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</si>
  <si>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</si>
  <si>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</si>
  <si>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</si>
  <si>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</si>
  <si>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</si>
  <si>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</si>
  <si>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</si>
  <si>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</si>
  <si>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</si>
  <si>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</si>
  <si>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</si>
  <si>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</si>
  <si>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</si>
  <si>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</si>
  <si>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</si>
  <si>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</si>
  <si>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</si>
  <si>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</si>
  <si>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</si>
  <si>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</si>
  <si>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</si>
  <si>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</si>
  <si>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</si>
  <si>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</si>
  <si>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</si>
  <si>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</si>
  <si>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</si>
  <si>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</si>
  <si>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</si>
  <si>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</si>
  <si>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</si>
  <si>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</si>
  <si>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</si>
  <si>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</si>
  <si>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</si>
  <si>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</si>
  <si>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</si>
  <si>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</si>
  <si>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</si>
  <si>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</si>
  <si>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</si>
  <si>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</si>
  <si>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</si>
  <si>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</si>
  <si>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</si>
  <si>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</si>
  <si>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</si>
  <si>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</si>
  <si>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</si>
  <si>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</si>
  <si>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</si>
  <si>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</si>
  <si>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</si>
  <si>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</si>
  <si>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</si>
  <si>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</si>
  <si>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</si>
  <si>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</si>
  <si>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</si>
  <si>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</si>
  <si>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</si>
  <si>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</si>
  <si>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</si>
  <si>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</si>
  <si>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</si>
  <si>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</si>
  <si>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</si>
  <si>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</si>
  <si>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</si>
  <si>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</si>
  <si>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</si>
  <si>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</si>
  <si>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</si>
  <si>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</si>
  <si>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</si>
  <si>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</si>
  <si>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</si>
  <si>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</si>
  <si>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</si>
  <si>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</si>
  <si>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</si>
  <si>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</si>
  <si>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</si>
  <si>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</si>
  <si>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</si>
  <si>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</si>
  <si>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</si>
  <si>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</si>
  <si>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</si>
  <si>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</si>
  <si>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</si>
  <si>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</si>
  <si>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</si>
  <si>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</si>
  <si>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</si>
  <si>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</si>
  <si>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</si>
  <si>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</si>
  <si>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</si>
  <si>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</si>
  <si>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</si>
  <si>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</si>
  <si>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</si>
  <si>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</si>
  <si>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</si>
  <si>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</si>
  <si>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</si>
  <si>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</si>
  <si>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</si>
  <si>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</si>
  <si>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</si>
  <si>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</si>
  <si>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</si>
  <si>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</si>
  <si>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</si>
  <si>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</si>
  <si>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</si>
  <si>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</si>
  <si>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</si>
  <si>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</si>
  <si>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</si>
  <si>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</si>
  <si>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</si>
  <si>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</si>
  <si>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</si>
  <si>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</si>
  <si>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</si>
  <si>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</si>
  <si>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</si>
  <si>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</si>
  <si>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</si>
  <si>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</si>
  <si>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</si>
  <si>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</si>
  <si>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</si>
  <si>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</si>
  <si>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</si>
  <si>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</si>
  <si>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</si>
  <si>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</si>
  <si>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</si>
  <si>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</si>
  <si>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</si>
  <si>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</si>
  <si>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</si>
  <si>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</si>
  <si>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</si>
  <si>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</si>
  <si>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</si>
  <si>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</si>
  <si>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</si>
  <si>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</si>
  <si>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</si>
  <si>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</si>
  <si>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</si>
  <si>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</si>
  <si>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</si>
  <si>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</si>
  <si>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</si>
  <si>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</si>
  <si>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</si>
  <si>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</si>
  <si>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</si>
  <si>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</si>
  <si>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</si>
  <si>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</si>
  <si>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</si>
  <si>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</si>
  <si>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</si>
  <si>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</si>
  <si>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</si>
  <si>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</si>
  <si>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</si>
  <si>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</si>
  <si>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</si>
  <si>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</si>
  <si>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</si>
  <si>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</si>
  <si>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</si>
  <si>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</si>
  <si>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</si>
  <si>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</si>
  <si>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</si>
  <si>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</si>
  <si>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</si>
  <si>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</si>
  <si>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</si>
  <si>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</si>
  <si>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</si>
  <si>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</si>
  <si>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</si>
  <si>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</si>
  <si>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</si>
  <si>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</si>
  <si>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</si>
  <si>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</si>
  <si>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</si>
  <si>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</si>
  <si>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</si>
  <si>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</si>
  <si>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</si>
  <si>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</si>
  <si>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</si>
  <si>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</si>
  <si>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</si>
  <si>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</si>
  <si>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</si>
  <si>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</si>
  <si>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</si>
  <si>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</si>
  <si>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</si>
  <si>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</si>
  <si>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</si>
  <si>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</si>
  <si>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</si>
  <si>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</si>
  <si>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</si>
  <si>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</si>
  <si>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</si>
  <si>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</si>
  <si>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</si>
  <si>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</si>
  <si>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</si>
  <si>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</si>
  <si>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</si>
  <si>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</si>
  <si>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</si>
  <si>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</si>
  <si>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</si>
  <si>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</si>
  <si>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</si>
  <si>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</si>
  <si>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</si>
  <si>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</si>
  <si>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</si>
  <si>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</si>
  <si>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</si>
  <si>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</si>
  <si>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</si>
  <si>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</si>
  <si>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</si>
  <si>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</si>
  <si>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</si>
  <si>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</si>
  <si>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</si>
  <si>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</si>
  <si>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</si>
  <si>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</si>
  <si>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</si>
  <si>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</si>
  <si>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</si>
  <si>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</si>
  <si>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</si>
  <si>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</si>
  <si>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</si>
  <si>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</si>
  <si>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</si>
  <si>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</si>
  <si>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</si>
  <si>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</si>
  <si>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</si>
  <si>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</si>
  <si>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</si>
  <si>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</si>
  <si>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</si>
  <si>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</si>
  <si>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</si>
  <si>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</si>
  <si>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</si>
  <si>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</si>
  <si>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</si>
  <si>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</si>
  <si>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</si>
  <si>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</si>
  <si>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</si>
  <si>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</si>
  <si>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</si>
  <si>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</si>
  <si>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</si>
  <si>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</si>
  <si>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</si>
  <si>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</si>
  <si>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</si>
  <si>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</si>
  <si>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</si>
  <si>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</si>
  <si>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</si>
  <si>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</si>
  <si>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</si>
  <si>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</si>
  <si>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</si>
  <si>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</si>
  <si>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</si>
  <si>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</si>
  <si>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</si>
  <si>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</si>
  <si>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</si>
  <si>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</si>
  <si>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</si>
  <si>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</si>
  <si>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</si>
  <si>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</si>
  <si>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</si>
  <si>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</si>
  <si>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</si>
  <si>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</si>
  <si>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</si>
  <si>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</si>
  <si>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</si>
  <si>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</si>
  <si>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</si>
  <si>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</si>
  <si>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</si>
  <si>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</si>
  <si>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</si>
  <si>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</si>
  <si>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</si>
  <si>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</si>
  <si>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</si>
  <si>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</si>
  <si>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</si>
  <si>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</si>
  <si>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</si>
  <si>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</si>
  <si>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</si>
  <si>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</si>
  <si>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</si>
  <si>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</si>
  <si>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</si>
  <si>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</si>
  <si>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</si>
  <si>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</si>
  <si>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</si>
  <si>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</si>
  <si>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</si>
  <si>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</si>
  <si>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</si>
  <si>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</si>
  <si>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</si>
  <si>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</si>
  <si>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</si>
  <si>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</si>
  <si>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</si>
  <si>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</si>
  <si>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</si>
  <si>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</si>
  <si>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</si>
  <si>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</si>
  <si>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</si>
  <si>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</si>
  <si>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</si>
  <si>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</si>
  <si>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</si>
  <si>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</si>
  <si>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</si>
  <si>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</si>
  <si>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</si>
  <si>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</si>
  <si>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</si>
  <si>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</si>
  <si>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</si>
  <si>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</si>
  <si>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</si>
  <si>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</si>
  <si>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</si>
  <si>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</si>
  <si>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</si>
  <si>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</si>
  <si>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</si>
  <si>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</si>
  <si>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</si>
  <si>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</si>
  <si>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</si>
  <si>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</si>
  <si>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</si>
  <si>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</si>
  <si>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</si>
  <si>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</si>
  <si>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</si>
  <si>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</si>
  <si>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</si>
  <si>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</si>
  <si>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</si>
  <si>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</si>
  <si>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</si>
  <si>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</si>
  <si>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</si>
  <si>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</si>
  <si>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</si>
  <si>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</si>
  <si>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</si>
  <si>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</si>
  <si>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</si>
  <si>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</si>
  <si>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</si>
  <si>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</si>
  <si>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</si>
  <si>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</si>
  <si>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</si>
  <si>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</si>
  <si>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</si>
  <si>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</si>
  <si>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</si>
  <si>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</si>
  <si>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</si>
  <si>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</si>
  <si>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</si>
  <si>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</si>
  <si>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</si>
  <si>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</si>
  <si>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</si>
  <si>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</si>
  <si>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</si>
  <si>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</si>
  <si>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</si>
  <si>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</si>
  <si>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</si>
  <si>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</si>
  <si>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</si>
  <si>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</si>
  <si>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</si>
  <si>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</si>
  <si>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</si>
  <si>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</si>
  <si>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</si>
  <si>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</si>
  <si>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</si>
  <si>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</si>
  <si>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</si>
  <si>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</si>
  <si>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</si>
  <si>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</si>
  <si>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</si>
  <si>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</si>
  <si>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</si>
  <si>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</si>
  <si>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</si>
  <si>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</si>
  <si>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</si>
  <si>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</si>
  <si>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</si>
  <si>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</si>
  <si>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</si>
  <si>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</si>
  <si>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</si>
  <si>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</si>
  <si>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</si>
  <si>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</si>
  <si>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</si>
  <si>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</si>
  <si>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</si>
  <si>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</si>
  <si>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</si>
  <si>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</si>
  <si>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</si>
  <si>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</si>
  <si>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</si>
  <si>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</si>
  <si>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</si>
  <si>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</si>
  <si>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</si>
  <si>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</si>
  <si>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</si>
  <si>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</si>
  <si>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</si>
  <si>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</si>
  <si>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</si>
  <si>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</si>
  <si>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</si>
  <si>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</si>
  <si>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</si>
  <si>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</si>
  <si>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</si>
  <si>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</si>
  <si>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</si>
  <si>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</si>
  <si>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</si>
  <si>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</si>
  <si>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</si>
  <si>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</si>
  <si>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</si>
  <si>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</si>
  <si>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</si>
  <si>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</si>
  <si>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</si>
  <si>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</si>
  <si>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</si>
  <si>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</si>
  <si>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</si>
  <si>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</si>
  <si>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</si>
  <si>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</si>
  <si>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</si>
  <si>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</si>
  <si>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</si>
  <si>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</si>
  <si>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</si>
  <si>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</si>
  <si>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</si>
  <si>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</si>
  <si>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</si>
  <si>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</si>
  <si>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</si>
  <si>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</si>
  <si>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</si>
  <si>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</si>
  <si>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</si>
  <si>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</si>
  <si>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</si>
  <si>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</si>
  <si>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</si>
  <si>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</si>
  <si>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</si>
  <si>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</si>
  <si>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</si>
  <si>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</si>
  <si>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</si>
  <si>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</si>
  <si>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</si>
  <si>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</si>
  <si>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</si>
  <si>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</si>
  <si>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</si>
  <si>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</si>
  <si>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</si>
  <si>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</si>
  <si>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</si>
  <si>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</si>
  <si>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</si>
  <si>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</si>
  <si>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</si>
  <si>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</si>
  <si>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</si>
  <si>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</si>
  <si>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</si>
  <si>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</si>
  <si>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</si>
  <si>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</si>
  <si>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</si>
  <si>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</si>
  <si>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</si>
  <si>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</si>
  <si>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</si>
  <si>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</si>
  <si>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</si>
  <si>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</si>
  <si>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</si>
  <si>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</si>
  <si>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</si>
  <si>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</si>
  <si>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</si>
  <si>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</si>
  <si>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</si>
  <si>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</si>
  <si>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</si>
  <si>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</si>
  <si>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</si>
  <si>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</si>
  <si>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</si>
  <si>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</si>
  <si>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</si>
  <si>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</si>
  <si>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</si>
  <si>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</si>
  <si>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</si>
  <si>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</si>
  <si>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</si>
  <si>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</si>
  <si>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</si>
  <si>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</si>
  <si>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</si>
  <si>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</si>
  <si>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</si>
  <si>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</si>
  <si>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</si>
  <si>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</si>
  <si>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</si>
  <si>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</si>
  <si>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</si>
  <si>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</si>
  <si>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</si>
  <si>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</si>
  <si>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</si>
  <si>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</si>
  <si>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</si>
  <si>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</si>
  <si>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</si>
  <si>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</si>
  <si>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</si>
  <si>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</si>
  <si>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</si>
  <si>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</si>
  <si>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</si>
  <si>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</si>
  <si>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</si>
  <si>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</si>
  <si>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</si>
  <si>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</si>
  <si>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</si>
  <si>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</si>
  <si>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</si>
  <si>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</si>
  <si>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</si>
  <si>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</si>
  <si>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</si>
  <si>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</si>
  <si>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</si>
  <si>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</si>
  <si>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</si>
  <si>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</si>
  <si>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</si>
  <si>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</si>
  <si>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</si>
  <si>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</si>
  <si>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</si>
  <si>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</si>
  <si>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</si>
  <si>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</si>
  <si>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</si>
  <si>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</si>
  <si>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</si>
  <si>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</si>
  <si>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</si>
  <si>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</si>
  <si>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</si>
  <si>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</si>
  <si>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</si>
  <si>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</si>
  <si>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</si>
  <si>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</si>
  <si>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</si>
  <si>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</si>
  <si>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</si>
  <si>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</si>
  <si>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</si>
  <si>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</si>
  <si>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</si>
  <si>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</si>
  <si>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</si>
  <si>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</si>
  <si>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</si>
  <si>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</si>
  <si>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</si>
  <si>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</si>
  <si>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</si>
  <si>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</si>
  <si>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</si>
  <si>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</si>
  <si>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</si>
  <si>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</si>
  <si>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</si>
  <si>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</si>
  <si>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</si>
  <si>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</si>
  <si>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</si>
  <si>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</si>
  <si>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</si>
  <si>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</si>
  <si>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</si>
  <si>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</si>
  <si>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</si>
  <si>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</si>
  <si>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</si>
  <si>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</si>
  <si>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</si>
  <si>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</si>
  <si>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</si>
  <si>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</si>
  <si>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</si>
  <si>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</si>
  <si>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</si>
  <si>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</si>
  <si>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</si>
  <si>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</si>
  <si>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</si>
  <si>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</si>
  <si>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</si>
  <si>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</si>
  <si>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</si>
  <si>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</si>
  <si>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</si>
  <si>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</si>
  <si>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</si>
  <si>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</si>
  <si>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</si>
  <si>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</si>
  <si>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</si>
  <si>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</si>
  <si>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</si>
  <si>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</si>
  <si>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</si>
  <si>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</si>
  <si>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</si>
  <si>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</si>
  <si>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</si>
  <si>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</si>
  <si>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</si>
  <si>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</si>
  <si>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</si>
  <si>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</si>
  <si>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</si>
  <si>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</si>
  <si>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</si>
  <si>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</si>
  <si>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</si>
  <si>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</si>
  <si>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</si>
  <si>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</si>
  <si>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</si>
  <si>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</si>
  <si>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</si>
  <si>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</si>
  <si>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</si>
  <si>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</si>
  <si>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</si>
  <si>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</si>
  <si>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</si>
  <si>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</si>
  <si>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</si>
  <si>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</si>
  <si>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</si>
  <si>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</si>
  <si>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</si>
  <si>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</si>
  <si>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</si>
  <si>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</si>
  <si>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</si>
  <si>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</si>
  <si>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</si>
  <si>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</si>
  <si>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</si>
  <si>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</si>
  <si>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</si>
  <si>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</si>
  <si>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</si>
  <si>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</si>
  <si>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</si>
  <si>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</si>
  <si>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</si>
  <si>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</si>
  <si>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</si>
  <si>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</si>
  <si>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</si>
  <si>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</si>
  <si>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</si>
  <si>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</si>
  <si>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</si>
  <si>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</si>
  <si>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</si>
  <si>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</si>
  <si>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</si>
  <si>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</si>
  <si>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</si>
  <si>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</si>
  <si>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</si>
  <si>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</si>
  <si>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</si>
  <si>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</si>
  <si>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</si>
  <si>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</si>
  <si>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</si>
  <si>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</si>
  <si>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</si>
  <si>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</si>
  <si>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</si>
  <si>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</si>
  <si>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</si>
  <si>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</si>
  <si>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</si>
  <si>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</si>
  <si>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</si>
  <si>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</si>
  <si>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</si>
  <si>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</si>
  <si>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</si>
  <si>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</si>
  <si>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</si>
  <si>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</si>
  <si>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</si>
  <si>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</si>
  <si>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</si>
  <si>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</si>
  <si>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</si>
  <si>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</si>
  <si>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</si>
  <si>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</si>
  <si>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</si>
  <si>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</si>
  <si>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</si>
  <si>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</si>
  <si>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</si>
  <si>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</si>
  <si>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</si>
  <si>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</si>
  <si>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</si>
  <si>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</si>
  <si>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</si>
  <si>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</si>
  <si>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</si>
  <si>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</si>
  <si>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</si>
  <si>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</si>
  <si>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</si>
  <si>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</si>
  <si>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</si>
  <si>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</si>
  <si>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</si>
  <si>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</si>
  <si>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</si>
  <si>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</si>
  <si>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</si>
  <si>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</si>
  <si>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</si>
  <si>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</si>
  <si>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</si>
  <si>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</si>
  <si>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</si>
  <si>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</si>
  <si>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</si>
  <si>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</si>
  <si>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</si>
  <si>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</si>
  <si>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</si>
  <si>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</si>
  <si>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</si>
  <si>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</si>
  <si>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</si>
  <si>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</si>
  <si>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</si>
  <si>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</si>
  <si>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</si>
  <si>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</si>
  <si>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</si>
  <si>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</si>
  <si>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</si>
  <si>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</si>
  <si>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</si>
  <si>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</si>
  <si>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</si>
  <si>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</si>
  <si>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</si>
  <si>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</si>
  <si>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</si>
  <si>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</si>
  <si>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</si>
  <si>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</si>
  <si>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</si>
  <si>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</si>
  <si>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</si>
  <si>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</si>
  <si>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</si>
  <si>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</si>
  <si>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</si>
  <si>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</si>
  <si>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</si>
  <si>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</si>
  <si>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</si>
  <si>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</si>
  <si>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</si>
  <si>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</si>
  <si>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</si>
  <si>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</si>
  <si>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</si>
  <si>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</si>
  <si>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</si>
  <si>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</si>
  <si>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</si>
  <si>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</si>
  <si>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</si>
  <si>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</si>
  <si>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</si>
  <si>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</si>
  <si>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</si>
  <si>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</si>
  <si>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</si>
  <si>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</si>
  <si>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</si>
  <si>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</si>
  <si>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</si>
  <si>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</si>
  <si>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</si>
  <si>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</si>
  <si>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</si>
  <si>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</si>
  <si>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</si>
  <si>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</si>
  <si>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</si>
  <si>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</si>
  <si>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</si>
  <si>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</si>
  <si>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</si>
  <si>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</si>
  <si>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</si>
  <si>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</si>
  <si>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</si>
  <si>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</si>
  <si>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</si>
  <si>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</si>
  <si>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</si>
  <si>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</si>
  <si>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</si>
  <si>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</si>
  <si>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</si>
  <si>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</si>
  <si>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</si>
  <si>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</si>
  <si>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</si>
  <si>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</si>
  <si>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</si>
  <si>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</si>
  <si>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</si>
  <si>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</si>
  <si>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</si>
  <si>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</si>
  <si>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</si>
  <si>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</si>
  <si>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</si>
  <si>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</si>
  <si>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</si>
  <si>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</si>
  <si>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</si>
  <si>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</si>
  <si>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</si>
  <si>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</si>
  <si>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</si>
  <si>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</si>
  <si>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</si>
  <si>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</si>
  <si>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</si>
  <si>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</si>
  <si>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</si>
  <si>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</si>
  <si>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</si>
  <si>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</si>
  <si>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</si>
  <si>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</si>
  <si>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</si>
  <si>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</si>
  <si>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</si>
  <si>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</si>
  <si>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</si>
  <si>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</si>
  <si>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</si>
  <si>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</si>
  <si>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</si>
  <si>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</si>
  <si>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</si>
  <si>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</si>
  <si>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</si>
  <si>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</si>
  <si>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</si>
  <si>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</si>
  <si>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</si>
  <si>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</si>
  <si>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</si>
  <si>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</si>
  <si>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</si>
  <si>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</si>
  <si>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</si>
  <si>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</si>
  <si>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</si>
  <si>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</si>
  <si>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</si>
  <si>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</si>
  <si>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</si>
  <si>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</si>
  <si>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</si>
  <si>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</si>
  <si>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</si>
  <si>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</si>
  <si>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</si>
  <si>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</si>
  <si>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</si>
  <si>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</si>
  <si>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</si>
  <si>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</si>
  <si>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</si>
  <si>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</si>
  <si>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</si>
  <si>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</si>
  <si>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</si>
  <si>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</si>
  <si>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</si>
  <si>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</si>
  <si>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</si>
  <si>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</si>
  <si>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</si>
  <si>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</si>
  <si>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</si>
  <si>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</si>
  <si>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</si>
  <si>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</si>
  <si>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</si>
  <si>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</si>
  <si>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</si>
  <si>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</si>
  <si>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</si>
  <si>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</si>
  <si>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</si>
  <si>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</si>
  <si>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</si>
  <si>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</si>
  <si>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</si>
  <si>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</si>
  <si>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</si>
  <si>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</si>
  <si>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</si>
  <si>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</si>
  <si>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</si>
  <si>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</si>
  <si>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</si>
  <si>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</si>
  <si>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</si>
  <si>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</si>
  <si>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</si>
  <si>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</si>
  <si>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</si>
  <si>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</si>
  <si>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</si>
  <si>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</si>
  <si>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</si>
  <si>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</si>
  <si>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</si>
  <si>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</si>
  <si>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</si>
  <si>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</si>
  <si>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</si>
  <si>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</si>
  <si>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</si>
  <si>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</si>
  <si>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</si>
  <si>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</si>
  <si>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</si>
  <si>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</si>
  <si>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</si>
  <si>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</si>
  <si>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</si>
  <si>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</si>
  <si>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</si>
  <si>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</si>
  <si>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</si>
  <si>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</si>
  <si>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</si>
  <si>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</si>
  <si>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</si>
  <si>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</si>
  <si>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</si>
  <si>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</si>
  <si>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</si>
  <si>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</si>
  <si>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</si>
  <si>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</si>
  <si>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</si>
  <si>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</si>
  <si>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</si>
  <si>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</si>
  <si>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</si>
  <si>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</si>
  <si>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</si>
  <si>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</si>
  <si>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</si>
  <si>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</si>
  <si>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</si>
  <si>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</si>
  <si>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</si>
  <si>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</si>
  <si>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</si>
  <si>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</si>
  <si>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</si>
  <si>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</si>
  <si>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</si>
  <si>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</si>
  <si>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</si>
  <si>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</si>
  <si>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</si>
  <si>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</si>
  <si>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</si>
  <si>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</si>
  <si>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</si>
  <si>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</si>
  <si>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</si>
  <si>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</si>
  <si>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</si>
  <si>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</si>
  <si>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</si>
  <si>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</si>
  <si>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</si>
  <si>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</si>
  <si>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</si>
  <si>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</si>
  <si>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</si>
  <si>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</si>
  <si>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</si>
  <si>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</si>
  <si>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</si>
  <si>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</si>
  <si>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</si>
  <si>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</si>
  <si>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</si>
  <si>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</si>
  <si>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</si>
  <si>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</si>
  <si>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</si>
  <si>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</si>
  <si>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</si>
  <si>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</si>
  <si>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</si>
  <si>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</si>
  <si>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</si>
  <si>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</si>
  <si>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</si>
  <si>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</si>
  <si>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</si>
  <si>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</si>
  <si>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</si>
  <si>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</si>
  <si>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</si>
  <si>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</si>
  <si>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</si>
  <si>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</si>
  <si>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</si>
  <si>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</si>
  <si>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</si>
  <si>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</si>
  <si>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</si>
  <si>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</si>
  <si>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</si>
  <si>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</si>
  <si>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</si>
  <si>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</si>
  <si>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</si>
  <si>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</si>
  <si>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</si>
  <si>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</si>
  <si>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</si>
  <si>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</si>
  <si>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</si>
  <si>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</si>
  <si>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</si>
  <si>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</si>
  <si>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</si>
  <si>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</si>
  <si>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</si>
  <si>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</si>
  <si>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</si>
  <si>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</si>
  <si>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</si>
  <si>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</si>
  <si>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</si>
  <si>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</si>
  <si>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</si>
  <si>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</si>
  <si>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</si>
  <si>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</si>
  <si>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</si>
  <si>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</si>
  <si>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</si>
  <si>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</si>
  <si>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</si>
  <si>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</si>
  <si>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</si>
  <si>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</si>
  <si>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</si>
  <si>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</si>
  <si>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</si>
  <si>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</si>
  <si>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</si>
  <si>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</si>
  <si>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</si>
  <si>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</si>
  <si>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</si>
  <si>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</si>
  <si>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</si>
  <si>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</si>
  <si>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</si>
  <si>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</si>
  <si>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</si>
  <si>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</si>
  <si>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</si>
  <si>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</si>
  <si>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</si>
  <si>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</si>
  <si>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</si>
  <si>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</si>
  <si>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</si>
  <si>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</si>
  <si>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</si>
  <si>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</si>
  <si>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</si>
  <si>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</si>
  <si>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</si>
  <si>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</si>
  <si>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</si>
  <si>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</si>
  <si>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</si>
  <si>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</si>
  <si>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</si>
  <si>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</si>
  <si>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</si>
  <si>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</si>
  <si>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</si>
  <si>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</si>
  <si>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</si>
  <si>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</si>
  <si>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</si>
  <si>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</si>
  <si>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</si>
  <si>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</si>
  <si>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</si>
  <si>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</si>
  <si>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</si>
  <si>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</si>
  <si>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</si>
  <si>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</si>
  <si>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</si>
  <si>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</si>
  <si>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</si>
  <si>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</si>
  <si>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</si>
  <si>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</si>
  <si>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</si>
  <si>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</si>
  <si>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</si>
  <si>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</si>
  <si>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</si>
  <si>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</si>
  <si>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</si>
  <si>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</si>
  <si>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</si>
  <si>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</si>
  <si>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</si>
  <si>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</si>
  <si>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</si>
  <si>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</si>
  <si>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</si>
  <si>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</si>
  <si>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</si>
  <si>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</si>
  <si>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</si>
  <si>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</si>
  <si>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</si>
  <si>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</si>
  <si>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</si>
  <si>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</si>
  <si>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</si>
  <si>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</si>
  <si>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</si>
  <si>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</si>
  <si>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</si>
  <si>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</si>
  <si>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</si>
  <si>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</si>
  <si>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</si>
  <si>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</si>
  <si>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</si>
  <si>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</si>
  <si>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</si>
  <si>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</si>
  <si>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</si>
  <si>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</si>
  <si>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</si>
  <si>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</si>
  <si>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</si>
  <si>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</si>
  <si>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</si>
  <si>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</si>
  <si>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</si>
  <si>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</si>
  <si>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</si>
  <si>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</si>
  <si>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</si>
  <si>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</si>
  <si>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</si>
  <si>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</si>
  <si>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</si>
  <si>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</si>
  <si>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</si>
  <si>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</si>
  <si>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</si>
  <si>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</si>
  <si>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</si>
  <si>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</si>
  <si>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</si>
  <si>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</si>
  <si>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</si>
  <si>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</si>
  <si>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</si>
  <si>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</si>
  <si>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</si>
  <si>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</si>
  <si>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</si>
  <si>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</si>
  <si>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</si>
  <si>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</si>
  <si>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</si>
  <si>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</si>
  <si>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</si>
  <si>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</si>
  <si>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</si>
  <si>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</si>
  <si>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</si>
  <si>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</si>
  <si>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</si>
  <si>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</si>
  <si>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</si>
  <si>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</si>
  <si>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</si>
  <si>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</si>
  <si>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</si>
  <si>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</si>
  <si>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</si>
  <si>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</si>
  <si>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</si>
  <si>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</si>
  <si>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</si>
  <si>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</si>
  <si>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</si>
  <si>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</si>
  <si>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</si>
  <si>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</si>
  <si>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</si>
  <si>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</si>
  <si>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</si>
  <si>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</si>
  <si>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</si>
  <si>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</si>
  <si>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</si>
  <si>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</si>
  <si>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</si>
  <si>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</si>
  <si>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</si>
  <si>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</si>
  <si>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</si>
  <si>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</si>
  <si>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</si>
  <si>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</si>
  <si>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</si>
  <si>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</si>
  <si>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</si>
  <si>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</si>
  <si>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</si>
  <si>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</si>
  <si>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</si>
  <si>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</si>
  <si>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</si>
  <si>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</si>
  <si>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</si>
  <si>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</si>
  <si>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</si>
  <si>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</si>
  <si>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</si>
  <si>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</si>
  <si>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</si>
  <si>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</si>
  <si>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</si>
  <si>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</si>
  <si>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</si>
  <si>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</si>
  <si>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</si>
  <si>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</si>
  <si>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</si>
  <si>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</si>
  <si>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</si>
  <si>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</si>
  <si>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</si>
  <si>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</si>
  <si>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</si>
  <si>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</si>
  <si>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</si>
  <si>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</si>
  <si>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</si>
  <si>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</si>
  <si>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</si>
  <si>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</si>
  <si>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</si>
  <si>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</si>
  <si>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</si>
  <si>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</si>
  <si>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</si>
  <si>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</si>
  <si>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</si>
  <si>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</si>
  <si>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</si>
  <si>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</si>
  <si>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</si>
  <si>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</si>
  <si>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</si>
  <si>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</si>
  <si>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</si>
  <si>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</si>
  <si>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</si>
  <si>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</si>
  <si>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</si>
  <si>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</si>
  <si>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</si>
  <si>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</si>
  <si>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</si>
  <si>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</si>
  <si>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</si>
  <si>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</si>
  <si>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</si>
  <si>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</si>
  <si>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</si>
  <si>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</si>
  <si>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</si>
  <si>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</si>
  <si>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</si>
  <si>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</si>
  <si>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</si>
  <si>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</si>
  <si>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</si>
  <si>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</si>
  <si>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</si>
  <si>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</si>
  <si>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</si>
  <si>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</si>
  <si>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</si>
  <si>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</si>
  <si>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</si>
  <si>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</si>
  <si>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</si>
  <si>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</si>
  <si>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</si>
  <si>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</si>
  <si>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</si>
  <si>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</si>
  <si>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</si>
  <si>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</si>
  <si>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</si>
  <si>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</si>
  <si>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</si>
  <si>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</si>
  <si>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</si>
  <si>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</si>
  <si>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</si>
  <si>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</si>
  <si>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</si>
  <si>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</si>
  <si>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</si>
  <si>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</si>
  <si>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</si>
  <si>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</si>
  <si>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</si>
  <si>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</si>
  <si>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</si>
  <si>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</si>
  <si>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</si>
  <si>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</si>
  <si>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</si>
  <si>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</si>
  <si>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</si>
  <si>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</si>
  <si>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</si>
  <si>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</si>
  <si>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</si>
  <si>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</si>
  <si>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</si>
  <si>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</si>
  <si>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</si>
  <si>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</si>
  <si>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</si>
  <si>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</si>
  <si>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</si>
  <si>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</si>
  <si>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</si>
  <si>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</si>
  <si>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</si>
  <si>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</si>
  <si>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</si>
  <si>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</si>
  <si>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</si>
  <si>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</si>
  <si>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</si>
  <si>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</si>
  <si>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</si>
  <si>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</si>
  <si>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</si>
  <si>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</si>
  <si>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</si>
  <si>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</si>
  <si>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</si>
  <si>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</si>
  <si>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</si>
  <si>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</si>
  <si>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</si>
  <si>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</si>
  <si>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</si>
  <si>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</si>
  <si>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</si>
  <si>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</si>
  <si>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</si>
  <si>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</si>
  <si>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</si>
  <si>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</si>
  <si>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</si>
  <si>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</si>
  <si>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</si>
  <si>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</si>
  <si>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</si>
  <si>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</si>
  <si>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</si>
  <si>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</si>
  <si>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</si>
  <si>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</si>
  <si>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</si>
  <si>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</si>
  <si>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</si>
  <si>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</si>
  <si>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</si>
  <si>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</si>
  <si>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</si>
  <si>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</si>
  <si>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</si>
  <si>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</si>
  <si>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</si>
  <si>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</si>
  <si>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</si>
  <si>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</si>
  <si>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</si>
  <si>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</si>
  <si>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</si>
  <si>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</si>
  <si>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</si>
  <si>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</si>
  <si>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</si>
  <si>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</si>
  <si>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</si>
  <si>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</si>
  <si>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</si>
  <si>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</si>
  <si>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</si>
  <si>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</si>
  <si>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</si>
  <si>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</si>
  <si>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</si>
  <si>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</si>
  <si>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</si>
  <si>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</si>
  <si>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</si>
  <si>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</si>
  <si>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</si>
  <si>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</si>
  <si>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</si>
  <si>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</si>
  <si>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</si>
  <si>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</si>
  <si>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</si>
  <si>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</si>
  <si>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</si>
  <si>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</si>
  <si>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</si>
  <si>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</si>
  <si>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</si>
  <si>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</si>
  <si>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</si>
  <si>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</si>
  <si>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</si>
  <si>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</si>
  <si>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</si>
  <si>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</si>
  <si>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</si>
  <si>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</si>
  <si>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</si>
  <si>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</si>
  <si>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</si>
  <si>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</si>
  <si>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</si>
  <si>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</si>
  <si>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</si>
  <si>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</si>
  <si>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</si>
  <si>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</si>
  <si>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</si>
  <si>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</si>
  <si>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</si>
  <si>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</si>
  <si>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</si>
  <si>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</si>
  <si>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</si>
  <si>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</si>
  <si>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</si>
  <si>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</si>
  <si>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</si>
  <si>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</si>
  <si>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</si>
  <si>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</si>
  <si>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</si>
  <si>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</si>
  <si>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</si>
  <si>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</si>
  <si>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</si>
  <si>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</si>
  <si>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</si>
  <si>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</si>
  <si>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</si>
  <si>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</si>
  <si>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</si>
  <si>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</si>
  <si>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</si>
  <si>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</si>
  <si>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</si>
  <si>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</si>
  <si>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</si>
  <si>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</si>
  <si>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</si>
  <si>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</si>
  <si>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</si>
  <si>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</si>
  <si>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</si>
  <si>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</si>
  <si>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</si>
  <si>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</si>
  <si>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</si>
  <si>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</si>
  <si>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</si>
  <si>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</si>
  <si>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</si>
  <si>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</si>
  <si>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</si>
  <si>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</si>
  <si>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</si>
  <si>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</si>
  <si>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</si>
  <si>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</si>
  <si>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</si>
  <si>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</si>
  <si>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</si>
  <si>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</si>
  <si>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</si>
  <si>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</si>
  <si>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</si>
  <si>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</si>
  <si>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</si>
  <si>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</si>
  <si>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</si>
  <si>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</si>
  <si>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</si>
  <si>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</si>
  <si>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</si>
  <si>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</si>
  <si>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</si>
  <si>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</si>
  <si>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</si>
  <si>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</si>
  <si>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</si>
  <si>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</si>
  <si>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</si>
  <si>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</si>
  <si>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</si>
  <si>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</si>
  <si>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</si>
  <si>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</si>
  <si>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</si>
  <si>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</si>
  <si>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</si>
  <si>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</si>
  <si>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</si>
  <si>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</si>
  <si>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</si>
  <si>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</si>
  <si>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</si>
  <si>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</si>
  <si>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</si>
  <si>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</si>
  <si>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</si>
  <si>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</si>
  <si>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</si>
  <si>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</si>
  <si>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</si>
  <si>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</si>
  <si>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</si>
  <si>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</si>
  <si>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</si>
  <si>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</si>
  <si>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</si>
  <si>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</si>
  <si>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</si>
  <si>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</si>
  <si>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</si>
  <si>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</si>
  <si>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</si>
  <si>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</si>
  <si>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</si>
  <si>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</si>
  <si>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</si>
  <si>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</si>
  <si>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</si>
  <si>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</si>
  <si>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</si>
  <si>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</si>
  <si>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</si>
  <si>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</si>
  <si>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</si>
  <si>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</si>
  <si>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</si>
  <si>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</si>
  <si>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</si>
  <si>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</si>
  <si>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</si>
  <si>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</si>
  <si>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</si>
  <si>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</si>
  <si>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</si>
  <si>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</si>
  <si>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</si>
  <si>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</si>
  <si>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</si>
  <si>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ALCALDÍA MUNICIPAL EL MOLINO</t>
  </si>
  <si>
    <t>COLEGIO SAN JUAN BOSCO</t>
  </si>
  <si>
    <t>COLEGIO LICEO CERVANTES</t>
  </si>
  <si>
    <t>Asesoría y acompañamiento en lo concerniente al ámbito nutricional a la población vulnerable</t>
  </si>
  <si>
    <t xml:space="preserve">Ejecución del proyecto encaminado a promover el desarrollo de la primera infancia a través del juego como intencionalidad pedagógica para el desarrollo social, psicomotriz cognitivo y emocional de los niños y niñas, donde a través del juego se posibiliten diferentes experiencias desde lo que la cultura, el entorno y el ambiente brinde para su realización, el cual lleva por nombre “JUEGO Y PROMUEVO” y se desarrollará en los grados pre jardín, jardín y transición de la institución educativa SAN JUAN BOSCO del municipio del Molino – Guajira. </t>
  </si>
  <si>
    <t>Realización de un proyecto denominado proyecto teórico y práctico encaminado a la organización del trabajo pedagógico e incentivar la educación en los infantes como acogida, cuidado y potenciamiento del desarrollo desde la educación inicial, con finalidad de brindarle sentido a la educación inicial según las guías y procedimientos otorgados por el ministerio de educación, el cual será ejecutado en los grados de preescolar del colegio Liceo Cervantes</t>
  </si>
  <si>
    <t>Proyecto denominado JUGARTE que busca promover a través de las artes plásticas en la primera infancia, como fomento de la pintura, el modelado y el dibujo que permita en los infantes poder crear mundos y personajes desde sus propia fantasía e imaginación fortaleciendo la expresión de sentimientos e ideas, que fortalezcan su capacidad de simbolizar, el cual será ejecutado en los grados de preescolar del colegio Liceo Cervantes.</t>
  </si>
  <si>
    <t>Ejecución del proyecto encaminado a promover el desarrollo social, psicomotriz cognitivo y emocional de los niños y las niñas , donde a través del juego se posibiliten diferentes experiencias desde lo que la cultura, el entorno y el ambiente brinde para su realización, el cual lleva por nombre “JUEGO Y PROMUEVO” y se desarrollará en los grados de pre-jardín, jardín y transición de la institución educativa SAN JUAN BOSCO del municipio del Molino – Guajira</t>
  </si>
  <si>
    <t>SI</t>
  </si>
  <si>
    <t>OMALDIS DAVID GUERRA MILLIAN</t>
  </si>
  <si>
    <t>3172560844</t>
  </si>
  <si>
    <t xml:space="preserve">Calle 7 D No. 33 – 16 Riohacha – Guajira </t>
  </si>
  <si>
    <t xml:space="preserve">CR 7D NRO. 33-22 Riohacha – Guajira </t>
  </si>
  <si>
    <t>fundajuancarlossalamancavence@gmail.com</t>
  </si>
  <si>
    <t>2021-20-10000697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</si>
</sst>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6" zoomScale="55" zoomScaleNormal="55" zoomScaleSheetLayoutView="40" zoomScalePageLayoutView="40" workbookViewId="0">
      <selection activeCell="C210" sqref="C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825003335</v>
      </c>
      <c r="C20" s="5"/>
      <c r="D20" s="73"/>
      <c r="E20" s="5"/>
      <c r="F20" s="5"/>
      <c r="G20" s="5"/>
      <c r="H20" s="243"/>
      <c r="I20" s="149" t="s">
        <v>459</v>
      </c>
      <c r="J20" s="150" t="s">
        <v>478</v>
      </c>
      <c r="K20" s="151">
        <v>561394634</v>
      </c>
      <c r="L20" s="152">
        <v>44228</v>
      </c>
      <c r="M20" s="152">
        <v>44561</v>
      </c>
      <c r="N20" s="135">
        <f>+(M20-L20)/30</f>
        <v>11.1</v>
      </c>
      <c r="O20" s="138"/>
      <c r="U20" s="134"/>
      <c r="V20" s="105">
        <f ca="1">NOW()</f>
        <v>44193.91171458333</v>
      </c>
      <c r="W20" s="105">
        <f ca="1">NOW()</f>
        <v>44193.91171458333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e">
        <f>VLOOKUP(B20,EAS!A2:B1439,2,0)</f>
        <v>#N/A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c r="E48" s="145">
        <v>43837</v>
      </c>
      <c r="F48" s="145">
        <v>44091</v>
      </c>
      <c r="G48" s="160">
        <f>IF(AND(E48&lt;&gt;"",F48&lt;&gt;""),((F48-E48)/30),"")</f>
        <v>8.4666666666666668</v>
      </c>
      <c r="H48" s="114" t="s">
        <v>2680</v>
      </c>
      <c r="I48" s="113" t="s">
        <v>1154</v>
      </c>
      <c r="J48" s="113" t="s">
        <v>702</v>
      </c>
      <c r="K48" s="116"/>
      <c r="L48" s="115" t="s">
        <v>1148</v>
      </c>
      <c r="M48" s="117">
        <v>1</v>
      </c>
      <c r="N48" s="115" t="s">
        <v>2634</v>
      </c>
      <c r="O48" s="115" t="s">
        <v>1148</v>
      </c>
      <c r="P48" s="78"/>
    </row>
    <row r="49" spans="1:16" s="6" customFormat="1" ht="24.75" customHeight="1" x14ac:dyDescent="0.25">
      <c r="A49" s="143">
        <v>2</v>
      </c>
      <c r="B49" s="111" t="s">
        <v>2678</v>
      </c>
      <c r="C49" s="112" t="s">
        <v>32</v>
      </c>
      <c r="D49" s="110"/>
      <c r="E49" s="145">
        <v>43497</v>
      </c>
      <c r="F49" s="145">
        <v>43799</v>
      </c>
      <c r="G49" s="160">
        <f t="shared" ref="G49:G50" si="2">IF(AND(E49&lt;&gt;"",F49&lt;&gt;""),((F49-E49)/30),"")</f>
        <v>10.066666666666666</v>
      </c>
      <c r="H49" s="114" t="s">
        <v>2681</v>
      </c>
      <c r="I49" s="113" t="s">
        <v>1154</v>
      </c>
      <c r="J49" s="121" t="s">
        <v>702</v>
      </c>
      <c r="K49" s="116">
        <v>406000</v>
      </c>
      <c r="L49" s="124" t="s">
        <v>1148</v>
      </c>
      <c r="M49" s="117">
        <v>1</v>
      </c>
      <c r="N49" s="124" t="s">
        <v>2634</v>
      </c>
      <c r="O49" s="115" t="s">
        <v>26</v>
      </c>
      <c r="P49" s="78"/>
    </row>
    <row r="50" spans="1:16" s="6" customFormat="1" ht="24.75" customHeight="1" x14ac:dyDescent="0.25">
      <c r="A50" s="143">
        <v>3</v>
      </c>
      <c r="B50" s="111" t="s">
        <v>2679</v>
      </c>
      <c r="C50" s="112" t="s">
        <v>32</v>
      </c>
      <c r="D50" s="110"/>
      <c r="E50" s="145">
        <v>43497</v>
      </c>
      <c r="F50" s="145">
        <v>43784</v>
      </c>
      <c r="G50" s="160">
        <f t="shared" si="2"/>
        <v>9.5666666666666664</v>
      </c>
      <c r="H50" s="119" t="s">
        <v>2682</v>
      </c>
      <c r="I50" s="121" t="s">
        <v>1154</v>
      </c>
      <c r="J50" s="121" t="s">
        <v>702</v>
      </c>
      <c r="K50" s="116">
        <v>197000</v>
      </c>
      <c r="L50" s="124" t="s">
        <v>1148</v>
      </c>
      <c r="M50" s="117">
        <v>1</v>
      </c>
      <c r="N50" s="124" t="s">
        <v>2634</v>
      </c>
      <c r="O50" s="124" t="s">
        <v>2685</v>
      </c>
      <c r="P50" s="78"/>
    </row>
    <row r="51" spans="1:16" s="6" customFormat="1" ht="24.75" customHeight="1" outlineLevel="1" x14ac:dyDescent="0.25">
      <c r="A51" s="143">
        <v>4</v>
      </c>
      <c r="B51" s="111" t="s">
        <v>2679</v>
      </c>
      <c r="C51" s="112" t="s">
        <v>32</v>
      </c>
      <c r="D51" s="110"/>
      <c r="E51" s="145">
        <v>43137</v>
      </c>
      <c r="F51" s="145">
        <v>43413</v>
      </c>
      <c r="G51" s="160">
        <f t="shared" ref="G51:G107" si="3">IF(AND(E51&lt;&gt;"",F51&lt;&gt;""),((F51-E51)/30),"")</f>
        <v>9.1999999999999993</v>
      </c>
      <c r="H51" s="114" t="s">
        <v>2683</v>
      </c>
      <c r="I51" s="121" t="s">
        <v>1154</v>
      </c>
      <c r="J51" s="121" t="s">
        <v>702</v>
      </c>
      <c r="K51" s="116">
        <v>184000</v>
      </c>
      <c r="L51" s="124" t="s">
        <v>1148</v>
      </c>
      <c r="M51" s="117">
        <v>1</v>
      </c>
      <c r="N51" s="124" t="s">
        <v>2634</v>
      </c>
      <c r="O51" s="124" t="s">
        <v>2685</v>
      </c>
      <c r="P51" s="78"/>
    </row>
    <row r="52" spans="1:16" s="7" customFormat="1" ht="24.75" customHeight="1" outlineLevel="1" x14ac:dyDescent="0.25">
      <c r="A52" s="144">
        <v>5</v>
      </c>
      <c r="B52" s="111" t="s">
        <v>2679</v>
      </c>
      <c r="C52" s="112" t="s">
        <v>32</v>
      </c>
      <c r="D52" s="110"/>
      <c r="E52" s="145">
        <v>42772</v>
      </c>
      <c r="F52" s="145">
        <v>43049</v>
      </c>
      <c r="G52" s="160">
        <f t="shared" si="3"/>
        <v>9.2333333333333325</v>
      </c>
      <c r="H52" s="119" t="s">
        <v>2683</v>
      </c>
      <c r="I52" s="121" t="s">
        <v>1154</v>
      </c>
      <c r="J52" s="121" t="s">
        <v>702</v>
      </c>
      <c r="K52" s="116">
        <v>170000</v>
      </c>
      <c r="L52" s="124" t="s">
        <v>1148</v>
      </c>
      <c r="M52" s="117">
        <v>1</v>
      </c>
      <c r="N52" s="124" t="s">
        <v>2634</v>
      </c>
      <c r="O52" s="124" t="s">
        <v>2685</v>
      </c>
      <c r="P52" s="79"/>
    </row>
    <row r="53" spans="1:16" s="7" customFormat="1" ht="24.75" customHeight="1" outlineLevel="1" x14ac:dyDescent="0.25">
      <c r="A53" s="144">
        <v>6</v>
      </c>
      <c r="B53" s="111" t="s">
        <v>2678</v>
      </c>
      <c r="C53" s="112" t="s">
        <v>32</v>
      </c>
      <c r="D53" s="110"/>
      <c r="E53" s="145">
        <v>42401</v>
      </c>
      <c r="F53" s="145">
        <v>42704</v>
      </c>
      <c r="G53" s="160">
        <f t="shared" si="3"/>
        <v>10.1</v>
      </c>
      <c r="H53" s="119" t="s">
        <v>2684</v>
      </c>
      <c r="I53" s="121" t="s">
        <v>1154</v>
      </c>
      <c r="J53" s="121" t="s">
        <v>702</v>
      </c>
      <c r="K53" s="116">
        <v>200000</v>
      </c>
      <c r="L53" s="124" t="s">
        <v>1148</v>
      </c>
      <c r="M53" s="117">
        <v>1</v>
      </c>
      <c r="N53" s="124" t="s">
        <v>2634</v>
      </c>
      <c r="O53" s="124" t="s">
        <v>2685</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16841839.02</v>
      </c>
      <c r="F185" s="92"/>
      <c r="G185" s="93"/>
      <c r="H185" s="88"/>
      <c r="I185" s="90" t="s">
        <v>2627</v>
      </c>
      <c r="J185" s="166">
        <f>+SUM(M179:M183)</f>
        <v>0.02</v>
      </c>
      <c r="K185" s="236" t="s">
        <v>2628</v>
      </c>
      <c r="L185" s="236"/>
      <c r="M185" s="94">
        <f>+J185*(SUM(K20:K35))</f>
        <v>11227892.68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43798</v>
      </c>
      <c r="D193" s="5"/>
      <c r="E193" s="126">
        <v>4097</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2686</v>
      </c>
      <c r="D212" s="21"/>
      <c r="G212" s="27" t="s">
        <v>2621</v>
      </c>
      <c r="H212" s="148" t="s">
        <v>2687</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metadata/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2020-12-29T02:53:25Z</cp:lastPrinted>
  <dcterms:created xsi:type="dcterms:W3CDTF">2020-10-14T21:57:42Z</dcterms:created>
  <dcterms:modified xsi:type="dcterms:W3CDTF">2020-12-29T02:55:23Z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