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alexa\OneDrive\Escritorio\ICBF 2021 DECLARACIONES JURAMENTADAS\SANTANDER\"/>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83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<sst xmlns="http://schemas.openxmlformats.org/spreadsheetml/2006/main" count="3063" uniqueCount="2690">
  <si>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</si>
  <si>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</si>
  <si>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</si>
  <si>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</si>
  <si>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</si>
  <si>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</si>
  <si>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</si>
  <si>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</si>
  <si>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</si>
  <si>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</si>
  <si>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</si>
  <si>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</si>
  <si>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</si>
  <si>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</si>
  <si>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</si>
  <si>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</si>
  <si>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</si>
  <si>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</si>
  <si>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</si>
  <si>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</si>
  <si>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</si>
  <si>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</si>
  <si>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</si>
  <si>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</si>
  <si>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</si>
  <si>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</si>
  <si>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</si>
  <si>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</si>
  <si>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</si>
  <si>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</si>
  <si>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</si>
  <si>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</si>
  <si>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</si>
  <si>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</si>
  <si>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</si>
  <si>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</si>
  <si>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</si>
  <si>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</si>
  <si>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</si>
  <si>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</si>
  <si>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</si>
  <si>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</si>
  <si>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</si>
  <si>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</si>
  <si>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</si>
  <si>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</si>
  <si>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</si>
  <si>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</si>
  <si>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</si>
  <si>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</si>
  <si>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</si>
  <si>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</si>
  <si>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</si>
  <si>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</si>
  <si>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</si>
  <si>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</si>
  <si>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</si>
  <si>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</si>
  <si>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</si>
  <si>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</si>
  <si>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</si>
  <si>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</si>
  <si>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</si>
  <si>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</si>
  <si>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</si>
  <si>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</si>
  <si>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</si>
  <si>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</si>
  <si>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</si>
  <si>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</si>
  <si>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</si>
  <si>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</si>
  <si>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</si>
  <si>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</si>
  <si>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</si>
  <si>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</si>
  <si>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</si>
  <si>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</si>
  <si>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</si>
  <si>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</si>
  <si>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</si>
  <si>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</si>
  <si>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</si>
  <si>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</si>
  <si>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</si>
  <si>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</si>
  <si>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</si>
  <si>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</si>
  <si>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</si>
  <si>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</si>
  <si>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</si>
  <si>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</si>
  <si>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</si>
  <si>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</si>
  <si>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</si>
  <si>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</si>
  <si>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</si>
  <si>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</si>
  <si>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</si>
  <si>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</si>
  <si>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</si>
  <si>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</si>
  <si>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</si>
  <si>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</si>
  <si>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</si>
  <si>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</si>
  <si>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</si>
  <si>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</si>
  <si>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</si>
  <si>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</si>
  <si>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</si>
  <si>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</si>
  <si>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</si>
  <si>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</si>
  <si>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</si>
  <si>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</si>
  <si>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</si>
  <si>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</si>
  <si>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</si>
  <si>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</si>
  <si>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</si>
  <si>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</si>
  <si>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</si>
  <si>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</si>
  <si>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</si>
  <si>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</si>
  <si>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</si>
  <si>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</si>
  <si>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</si>
  <si>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</si>
  <si>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</si>
  <si>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</si>
  <si>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</si>
  <si>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</si>
  <si>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</si>
  <si>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</si>
  <si>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</si>
  <si>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</si>
  <si>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</si>
  <si>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</si>
  <si>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</si>
  <si>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</si>
  <si>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</si>
  <si>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</si>
  <si>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</si>
  <si>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</si>
  <si>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</si>
  <si>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</si>
  <si>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</si>
  <si>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</si>
  <si>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</si>
  <si>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</si>
  <si>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</si>
  <si>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</si>
  <si>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</si>
  <si>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</si>
  <si>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</si>
  <si>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</si>
  <si>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</si>
  <si>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</si>
  <si>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</si>
  <si>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</si>
  <si>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</si>
  <si>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</si>
  <si>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</si>
  <si>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</si>
  <si>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</si>
  <si>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</si>
  <si>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</si>
  <si>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</si>
  <si>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</si>
  <si>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</si>
  <si>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</si>
  <si>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</si>
  <si>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</si>
  <si>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</si>
  <si>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</si>
  <si>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</si>
  <si>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</si>
  <si>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</si>
  <si>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</si>
  <si>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</si>
  <si>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</si>
  <si>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</si>
  <si>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</si>
  <si>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</si>
  <si>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</si>
  <si>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</si>
  <si>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</si>
  <si>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</si>
  <si>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</si>
  <si>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</si>
  <si>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</si>
  <si>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</si>
  <si>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</si>
  <si>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</si>
  <si>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</si>
  <si>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</si>
  <si>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</si>
  <si>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</si>
  <si>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</si>
  <si>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</si>
  <si>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</si>
  <si>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</si>
  <si>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</si>
  <si>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</si>
  <si>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</si>
  <si>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</si>
  <si>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</si>
  <si>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</si>
  <si>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</si>
  <si>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</si>
  <si>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</si>
  <si>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</si>
  <si>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</si>
  <si>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</si>
  <si>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</si>
  <si>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</si>
  <si>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</si>
  <si>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</si>
  <si>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</si>
  <si>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</si>
  <si>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</si>
  <si>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</si>
  <si>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</si>
  <si>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</si>
  <si>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</si>
  <si>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</si>
  <si>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</si>
  <si>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</si>
  <si>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</si>
  <si>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</si>
  <si>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</si>
  <si>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</si>
  <si>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</si>
  <si>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</si>
  <si>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</si>
  <si>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</si>
  <si>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</si>
  <si>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</si>
  <si>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</si>
  <si>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</si>
  <si>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</si>
  <si>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</si>
  <si>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</si>
  <si>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</si>
  <si>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</si>
  <si>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</si>
  <si>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</si>
  <si>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</si>
  <si>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</si>
  <si>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</si>
  <si>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</si>
  <si>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</si>
  <si>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</si>
  <si>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</si>
  <si>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</si>
  <si>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</si>
  <si>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</si>
  <si>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</si>
  <si>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</si>
  <si>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</si>
  <si>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</si>
  <si>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</si>
  <si>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</si>
  <si>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</si>
  <si>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</si>
  <si>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</si>
  <si>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</si>
  <si>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</si>
  <si>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</si>
  <si>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</si>
  <si>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</si>
  <si>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</si>
  <si>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</si>
  <si>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</si>
  <si>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</si>
  <si>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</si>
  <si>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</si>
  <si>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</si>
  <si>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</si>
  <si>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</si>
  <si>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</si>
  <si>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</si>
  <si>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</si>
  <si>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</si>
  <si>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</si>
  <si>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</si>
  <si>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</si>
  <si>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</si>
  <si>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</si>
  <si>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</si>
  <si>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</si>
  <si>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</si>
  <si>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</si>
  <si>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</si>
  <si>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</si>
  <si>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</si>
  <si>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</si>
  <si>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</si>
  <si>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</si>
  <si>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</si>
  <si>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</si>
  <si>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</si>
  <si>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</si>
  <si>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</si>
  <si>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</si>
  <si>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</si>
  <si>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</si>
  <si>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</si>
  <si>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</si>
  <si>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</si>
  <si>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</si>
  <si>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</si>
  <si>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</si>
  <si>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</si>
  <si>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</si>
  <si>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</si>
  <si>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</si>
  <si>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</si>
  <si>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</si>
  <si>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</si>
  <si>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</si>
  <si>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</si>
  <si>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</si>
  <si>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</si>
  <si>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</si>
  <si>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</si>
  <si>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</si>
  <si>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</si>
  <si>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</si>
  <si>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</si>
  <si>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</si>
  <si>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</si>
  <si>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</si>
  <si>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</si>
  <si>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</si>
  <si>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</si>
  <si>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</si>
  <si>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</si>
  <si>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</si>
  <si>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</si>
  <si>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</si>
  <si>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</si>
  <si>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</si>
  <si>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</si>
  <si>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</si>
  <si>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</si>
  <si>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</si>
  <si>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</si>
  <si>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</si>
  <si>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</si>
  <si>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</si>
  <si>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</si>
  <si>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</si>
  <si>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</si>
  <si>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</si>
  <si>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</si>
  <si>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</si>
  <si>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</si>
  <si>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</si>
  <si>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</si>
  <si>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</si>
  <si>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</si>
  <si>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</si>
  <si>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</si>
  <si>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</si>
  <si>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</si>
  <si>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</si>
  <si>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</si>
  <si>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</si>
  <si>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</si>
  <si>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</si>
  <si>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</si>
  <si>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</si>
  <si>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</si>
  <si>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</si>
  <si>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</si>
  <si>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</si>
  <si>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</si>
  <si>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</si>
  <si>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</si>
  <si>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</si>
  <si>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</si>
  <si>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</si>
  <si>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</si>
  <si>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</si>
  <si>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</si>
  <si>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</si>
  <si>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</si>
  <si>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</si>
  <si>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</si>
  <si>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</si>
  <si>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</si>
  <si>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</si>
  <si>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</si>
  <si>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</si>
  <si>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</si>
  <si>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</si>
  <si>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</si>
  <si>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</si>
  <si>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</si>
  <si>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</si>
  <si>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</si>
  <si>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</si>
  <si>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</si>
  <si>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</si>
  <si>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</si>
  <si>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</si>
  <si>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</si>
  <si>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</si>
  <si>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</si>
  <si>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</si>
  <si>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</si>
  <si>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</si>
  <si>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</si>
  <si>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</si>
  <si>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</si>
  <si>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</si>
  <si>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</si>
  <si>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</si>
  <si>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</si>
  <si>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</si>
  <si>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</si>
  <si>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</si>
  <si>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</si>
  <si>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</si>
  <si>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</si>
  <si>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</si>
  <si>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</si>
  <si>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</si>
  <si>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</si>
  <si>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</si>
  <si>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</si>
  <si>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</si>
  <si>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</si>
  <si>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</si>
  <si>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</si>
  <si>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</si>
  <si>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</si>
  <si>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</si>
  <si>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</si>
  <si>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</si>
  <si>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</si>
  <si>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</si>
  <si>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</si>
  <si>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</si>
  <si>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</si>
  <si>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</si>
  <si>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</si>
  <si>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</si>
  <si>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</si>
  <si>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</si>
  <si>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</si>
  <si>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</si>
  <si>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</si>
  <si>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</si>
  <si>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</si>
  <si>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</si>
  <si>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</si>
  <si>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</si>
  <si>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</si>
  <si>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</si>
  <si>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</si>
  <si>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</si>
  <si>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</si>
  <si>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</si>
  <si>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</si>
  <si>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</si>
  <si>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</si>
  <si>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</si>
  <si>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</si>
  <si>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</si>
  <si>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</si>
  <si>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</si>
  <si>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</si>
  <si>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</si>
  <si>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</si>
  <si>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</si>
  <si>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</si>
  <si>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</si>
  <si>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</si>
  <si>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</si>
  <si>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</si>
  <si>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</si>
  <si>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</si>
  <si>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</si>
  <si>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</si>
  <si>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</si>
  <si>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</si>
  <si>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</si>
  <si>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</si>
  <si>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</si>
  <si>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</si>
  <si>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</si>
  <si>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</si>
  <si>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</si>
  <si>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</si>
  <si>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</si>
  <si>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</si>
  <si>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</si>
  <si>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</si>
  <si>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</si>
  <si>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</si>
  <si>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</si>
  <si>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</si>
  <si>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</si>
  <si>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</si>
  <si>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</si>
  <si>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</si>
  <si>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</si>
  <si>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</si>
  <si>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</si>
  <si>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</si>
  <si>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</si>
  <si>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</si>
  <si>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</si>
  <si>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</si>
  <si>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</si>
  <si>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</si>
  <si>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</si>
  <si>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</si>
  <si>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</si>
  <si>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</si>
  <si>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</si>
  <si>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</si>
  <si>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</si>
  <si>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</si>
  <si>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</si>
  <si>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</si>
  <si>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</si>
  <si>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</si>
  <si>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</si>
  <si>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</si>
  <si>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</si>
  <si>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</si>
  <si>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</si>
  <si>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</si>
  <si>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</si>
  <si>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</si>
  <si>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</si>
  <si>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</si>
  <si>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</si>
  <si>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</si>
  <si>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</si>
  <si>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</si>
  <si>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</si>
  <si>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</si>
  <si>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</si>
  <si>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</si>
  <si>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</si>
  <si>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</si>
  <si>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</si>
  <si>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</si>
  <si>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</si>
  <si>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</si>
  <si>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</si>
  <si>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</si>
  <si>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</si>
  <si>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</si>
  <si>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</si>
  <si>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</si>
  <si>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</si>
  <si>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</si>
  <si>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</si>
  <si>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</si>
  <si>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</si>
  <si>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</si>
  <si>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</si>
  <si>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</si>
  <si>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</si>
  <si>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</si>
  <si>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</si>
  <si>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</si>
  <si>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</si>
  <si>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</si>
  <si>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</si>
  <si>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</si>
  <si>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</si>
  <si>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</si>
  <si>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</si>
  <si>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</si>
  <si>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</si>
  <si>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</si>
  <si>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</si>
  <si>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</si>
  <si>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</si>
  <si>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</si>
  <si>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</si>
  <si>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</si>
  <si>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</si>
  <si>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</si>
  <si>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</si>
  <si>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</si>
  <si>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</si>
  <si>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</si>
  <si>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</si>
  <si>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</si>
  <si>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</si>
  <si>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</si>
  <si>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</si>
  <si>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</si>
  <si>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</si>
  <si>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</si>
  <si>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</si>
  <si>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</si>
  <si>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</si>
  <si>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</si>
  <si>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</si>
  <si>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</si>
  <si>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</si>
  <si>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</si>
  <si>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</si>
  <si>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</si>
  <si>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</si>
  <si>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</si>
  <si>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</si>
  <si>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</si>
  <si>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</si>
  <si>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</si>
  <si>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</si>
  <si>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</si>
  <si>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</si>
  <si>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</si>
  <si>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</si>
  <si>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</si>
  <si>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</si>
  <si>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</si>
  <si>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</si>
  <si>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</si>
  <si>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</si>
  <si>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</si>
  <si>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</si>
  <si>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</si>
  <si>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</si>
  <si>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</si>
  <si>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</si>
  <si>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</si>
  <si>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</si>
  <si>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</si>
  <si>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</si>
  <si>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</si>
  <si>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</si>
  <si>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</si>
  <si>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</si>
  <si>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</si>
  <si>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</si>
  <si>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</si>
  <si>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</si>
  <si>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</si>
  <si>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</si>
  <si>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</si>
  <si>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</si>
  <si>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</si>
  <si>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</si>
  <si>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</si>
  <si>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</si>
  <si>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</si>
  <si>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</si>
  <si>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</si>
  <si>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</si>
  <si>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</si>
  <si>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</si>
  <si>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</si>
  <si>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</si>
  <si>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</si>
  <si>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</si>
  <si>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</si>
  <si>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</si>
  <si>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</si>
  <si>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</si>
  <si>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</si>
  <si>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</si>
  <si>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</si>
  <si>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</si>
  <si>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</si>
  <si>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</si>
  <si>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</si>
  <si>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</si>
  <si>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</si>
  <si>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</si>
  <si>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</si>
  <si>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</si>
  <si>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</si>
  <si>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</si>
  <si>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</si>
  <si>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</si>
  <si>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</si>
  <si>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</si>
  <si>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</si>
  <si>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</si>
  <si>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</si>
  <si>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</si>
  <si>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</si>
  <si>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</si>
  <si>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</si>
  <si>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</si>
  <si>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</si>
  <si>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</si>
  <si>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</si>
  <si>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</si>
  <si>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</si>
  <si>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</si>
  <si>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</si>
  <si>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</si>
  <si>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</si>
  <si>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</si>
  <si>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</si>
  <si>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</si>
  <si>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</si>
  <si>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</si>
  <si>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</si>
  <si>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</si>
  <si>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</si>
  <si>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</si>
  <si>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</si>
  <si>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</si>
  <si>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</si>
  <si>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</si>
  <si>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</si>
  <si>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</si>
  <si>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</si>
  <si>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</si>
  <si>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</si>
  <si>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</si>
  <si>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</si>
  <si>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</si>
  <si>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</si>
  <si>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</si>
  <si>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</si>
  <si>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</si>
  <si>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</si>
  <si>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</si>
  <si>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</si>
  <si>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</si>
  <si>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</si>
  <si>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</si>
  <si>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</si>
  <si>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</si>
  <si>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</si>
  <si>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</si>
  <si>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</si>
  <si>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</si>
  <si>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</si>
  <si>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</si>
  <si>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</si>
  <si>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</si>
  <si>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</si>
  <si>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</si>
  <si>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</si>
  <si>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</si>
  <si>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</si>
  <si>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</si>
  <si>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</si>
  <si>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</si>
  <si>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</si>
  <si>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</si>
  <si>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</si>
  <si>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</si>
  <si>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</si>
  <si>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</si>
  <si>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</si>
  <si>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</si>
  <si>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</si>
  <si>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</si>
  <si>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</si>
  <si>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</si>
  <si>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</si>
  <si>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</si>
  <si>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</si>
  <si>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</si>
  <si>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</si>
  <si>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</si>
  <si>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</si>
  <si>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</si>
  <si>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</si>
  <si>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</si>
  <si>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</si>
  <si>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</si>
  <si>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</si>
  <si>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</si>
  <si>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</si>
  <si>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</si>
  <si>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</si>
  <si>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</si>
  <si>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</si>
  <si>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</si>
  <si>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</si>
  <si>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</si>
  <si>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</si>
  <si>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</si>
  <si>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</si>
  <si>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</si>
  <si>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</si>
  <si>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</si>
  <si>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</si>
  <si>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</si>
  <si>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</si>
  <si>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</si>
  <si>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</si>
  <si>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</si>
  <si>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</si>
  <si>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</si>
  <si>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</si>
  <si>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</si>
  <si>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</si>
  <si>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</si>
  <si>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</si>
  <si>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</si>
  <si>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</si>
  <si>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</si>
  <si>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</si>
  <si>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</si>
  <si>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</si>
  <si>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</si>
  <si>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</si>
  <si>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</si>
  <si>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</si>
  <si>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</si>
  <si>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</si>
  <si>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</si>
  <si>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</si>
  <si>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</si>
  <si>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</si>
  <si>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</si>
  <si>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</si>
  <si>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</si>
  <si>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</si>
  <si>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</si>
  <si>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</si>
  <si>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</si>
  <si>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</si>
  <si>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</si>
  <si>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</si>
  <si>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</si>
  <si>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</si>
  <si>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</si>
  <si>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</si>
  <si>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</si>
  <si>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</si>
  <si>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</si>
  <si>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</si>
  <si>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</si>
  <si>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</si>
  <si>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</si>
  <si>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</si>
  <si>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</si>
  <si>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</si>
  <si>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</si>
  <si>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</si>
  <si>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</si>
  <si>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</si>
  <si>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</si>
  <si>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</si>
  <si>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</si>
  <si>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</si>
  <si>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</si>
  <si>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</si>
  <si>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</si>
  <si>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</si>
  <si>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</si>
  <si>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</si>
  <si>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</si>
  <si>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</si>
  <si>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</si>
  <si>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</si>
  <si>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</si>
  <si>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</si>
  <si>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</si>
  <si>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</si>
  <si>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</si>
  <si>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</si>
  <si>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</si>
  <si>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</si>
  <si>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</si>
  <si>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</si>
  <si>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</si>
  <si>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</si>
  <si>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</si>
  <si>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</si>
  <si>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</si>
  <si>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</si>
  <si>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</si>
  <si>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</si>
  <si>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</si>
  <si>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</si>
  <si>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</si>
  <si>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</si>
  <si>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</si>
  <si>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</si>
  <si>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</si>
  <si>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</si>
  <si>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</si>
  <si>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</si>
  <si>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</si>
  <si>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</si>
  <si>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</si>
  <si>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</si>
  <si>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</si>
  <si>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</si>
  <si>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</si>
  <si>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</si>
  <si>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</si>
  <si>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</si>
  <si>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</si>
  <si>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</si>
  <si>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</si>
  <si>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</si>
  <si>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</si>
  <si>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</si>
  <si>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</si>
  <si>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</si>
  <si>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</si>
  <si>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</si>
  <si>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</si>
  <si>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</si>
  <si>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</si>
  <si>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</si>
  <si>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</si>
  <si>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</si>
  <si>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</si>
  <si>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</si>
  <si>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</si>
  <si>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</si>
  <si>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</si>
  <si>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</si>
  <si>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</si>
  <si>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</si>
  <si>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</si>
  <si>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</si>
  <si>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</si>
  <si>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</si>
  <si>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</si>
  <si>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</si>
  <si>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</si>
  <si>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</si>
  <si>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</si>
  <si>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</si>
  <si>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</si>
  <si>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</si>
  <si>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</si>
  <si>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</si>
  <si>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</si>
  <si>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</si>
  <si>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</si>
  <si>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</si>
  <si>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</si>
  <si>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</si>
  <si>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</si>
  <si>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</si>
  <si>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</si>
  <si>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</si>
  <si>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</si>
  <si>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</si>
  <si>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</si>
  <si>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</si>
  <si>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</si>
  <si>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</si>
  <si>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</si>
  <si>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</si>
  <si>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</si>
  <si>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</si>
  <si>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</si>
  <si>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</si>
  <si>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</si>
  <si>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</si>
  <si>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</si>
  <si>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</si>
  <si>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</si>
  <si>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</si>
  <si>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</si>
  <si>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</si>
  <si>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</si>
  <si>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</si>
  <si>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</si>
  <si>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</si>
  <si>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</si>
  <si>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</si>
  <si>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</si>
  <si>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</si>
  <si>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</si>
  <si>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</si>
  <si>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</si>
  <si>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</si>
  <si>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</si>
  <si>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</si>
  <si>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</si>
  <si>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</si>
  <si>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</si>
  <si>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</si>
  <si>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</si>
  <si>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</si>
  <si>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</si>
  <si>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</si>
  <si>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</si>
  <si>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</si>
  <si>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</si>
  <si>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</si>
  <si>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</si>
  <si>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</si>
  <si>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</si>
  <si>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</si>
  <si>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</si>
  <si>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</si>
  <si>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</si>
  <si>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</si>
  <si>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</si>
  <si>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</si>
  <si>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</si>
  <si>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</si>
  <si>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</si>
  <si>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</si>
  <si>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</si>
  <si>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</si>
  <si>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</si>
  <si>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</si>
  <si>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</si>
  <si>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</si>
  <si>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</si>
  <si>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</si>
  <si>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</si>
  <si>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</si>
  <si>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</si>
  <si>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</si>
  <si>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</si>
  <si>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</si>
  <si>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</si>
  <si>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</si>
  <si>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</si>
  <si>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</si>
  <si>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</si>
  <si>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</si>
  <si>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</si>
  <si>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</si>
  <si>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</si>
  <si>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</si>
  <si>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</si>
  <si>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</si>
  <si>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</si>
  <si>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</si>
  <si>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</si>
  <si>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</si>
  <si>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</si>
  <si>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</si>
  <si>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</si>
  <si>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</si>
  <si>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</si>
  <si>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</si>
  <si>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</si>
  <si>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</si>
  <si>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</si>
  <si>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</si>
  <si>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</si>
  <si>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</si>
  <si>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</si>
  <si>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</si>
  <si>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</si>
  <si>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</si>
  <si>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</si>
  <si>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</si>
  <si>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</si>
  <si>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</si>
  <si>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</si>
  <si>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</si>
  <si>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</si>
  <si>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</si>
  <si>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</si>
  <si>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</si>
  <si>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</si>
  <si>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</si>
  <si>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</si>
  <si>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</si>
  <si>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</si>
  <si>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</si>
  <si>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</si>
  <si>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</si>
  <si>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</si>
  <si>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</si>
  <si>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</si>
  <si>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</si>
  <si>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</si>
  <si>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</si>
  <si>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</si>
  <si>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</si>
  <si>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</si>
  <si>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</si>
  <si>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</si>
  <si>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</si>
  <si>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</si>
  <si>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</si>
  <si>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</si>
  <si>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</si>
  <si>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</si>
  <si>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</si>
  <si>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</si>
  <si>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</si>
  <si>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</si>
  <si>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</si>
  <si>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</si>
  <si>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</si>
  <si>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</si>
  <si>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</si>
  <si>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</si>
  <si>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</si>
  <si>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</si>
  <si>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</si>
  <si>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</si>
  <si>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</si>
  <si>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</si>
  <si>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</si>
  <si>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</si>
  <si>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</si>
  <si>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</si>
  <si>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</si>
  <si>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</si>
  <si>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</si>
  <si>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</si>
  <si>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</si>
  <si>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</si>
  <si>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</si>
  <si>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</si>
  <si>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</si>
  <si>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</si>
  <si>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</si>
  <si>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</si>
  <si>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</si>
  <si>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</si>
  <si>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</si>
  <si>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</si>
  <si>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</si>
  <si>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</si>
  <si>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</si>
  <si>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</si>
  <si>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</si>
  <si>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</si>
  <si>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</si>
  <si>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</si>
  <si>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</si>
  <si>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</si>
  <si>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</si>
  <si>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</si>
  <si>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</si>
  <si>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</si>
  <si>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</si>
  <si>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</si>
  <si>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</si>
  <si>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</si>
  <si>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</si>
  <si>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</si>
  <si>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</si>
  <si>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</si>
  <si>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</si>
  <si>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</si>
  <si>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</si>
  <si>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</si>
  <si>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</si>
  <si>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</si>
  <si>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</si>
  <si>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</si>
  <si>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</si>
  <si>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</si>
  <si>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</si>
  <si>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</si>
  <si>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</si>
  <si>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</si>
  <si>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</si>
  <si>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</si>
  <si>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</si>
  <si>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</si>
  <si>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</si>
  <si>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</si>
  <si>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</si>
  <si>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</si>
  <si>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</si>
  <si>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</si>
  <si>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</si>
  <si>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</si>
  <si>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</si>
  <si>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</si>
  <si>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</si>
  <si>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</si>
  <si>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</si>
  <si>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</si>
  <si>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</si>
  <si>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</si>
  <si>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</si>
  <si>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</si>
  <si>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</si>
  <si>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</si>
  <si>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</si>
  <si>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</si>
  <si>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</si>
  <si>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</si>
  <si>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</si>
  <si>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</si>
  <si>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</si>
  <si>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</si>
  <si>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</si>
  <si>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</si>
  <si>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</si>
  <si>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</si>
  <si>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</si>
  <si>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</si>
  <si>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</si>
  <si>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</si>
  <si>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</si>
  <si>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</si>
  <si>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</si>
  <si>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</si>
  <si>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</si>
  <si>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</si>
  <si>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</si>
  <si>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</si>
  <si>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</si>
  <si>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</si>
  <si>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</si>
  <si>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</si>
  <si>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</si>
  <si>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</si>
  <si>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</si>
  <si>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</si>
  <si>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</si>
  <si>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</si>
  <si>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</si>
  <si>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</si>
  <si>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</si>
  <si>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</si>
  <si>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</si>
  <si>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</si>
  <si>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</si>
  <si>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</si>
  <si>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</si>
  <si>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</si>
  <si>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</si>
  <si>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</si>
  <si>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</si>
  <si>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</si>
  <si>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</si>
  <si>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</si>
  <si>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</si>
  <si>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</si>
  <si>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</si>
  <si>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</si>
  <si>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</si>
  <si>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</si>
  <si>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</si>
  <si>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</si>
  <si>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</si>
  <si>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</si>
  <si>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</si>
  <si>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</si>
  <si>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</si>
  <si>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</si>
  <si>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</si>
  <si>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</si>
  <si>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</si>
  <si>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</si>
  <si>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</si>
  <si>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</si>
  <si>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</si>
  <si>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</si>
  <si>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</si>
  <si>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</si>
  <si>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</si>
  <si>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</si>
  <si>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</si>
  <si>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</si>
  <si>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</si>
  <si>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</si>
  <si>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</si>
  <si>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</si>
  <si>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</si>
  <si>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</si>
  <si>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</si>
  <si>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</si>
  <si>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</si>
  <si>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</si>
  <si>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</si>
  <si>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</si>
  <si>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</si>
  <si>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</si>
  <si>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</si>
  <si>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</si>
  <si>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</si>
  <si>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</si>
  <si>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</si>
  <si>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</si>
  <si>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</si>
  <si>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</si>
  <si>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</si>
  <si>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</si>
  <si>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</si>
  <si>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</si>
  <si>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</si>
  <si>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</si>
  <si>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</si>
  <si>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</si>
  <si>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</si>
  <si>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</si>
  <si>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</si>
  <si>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</si>
  <si>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</si>
  <si>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</si>
  <si>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</si>
  <si>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</si>
  <si>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</si>
  <si>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</si>
  <si>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</si>
  <si>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</si>
  <si>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</si>
  <si>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</si>
  <si>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</si>
  <si>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</si>
  <si>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</si>
  <si>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</si>
  <si>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</si>
  <si>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</si>
  <si>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</si>
  <si>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</si>
  <si>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</si>
  <si>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</si>
  <si>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</si>
  <si>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</si>
  <si>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</si>
  <si>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</si>
  <si>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</si>
  <si>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</si>
  <si>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</si>
  <si>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</si>
  <si>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</si>
  <si>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</si>
  <si>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</si>
  <si>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</si>
  <si>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</si>
  <si>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</si>
  <si>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</si>
  <si>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</si>
  <si>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</si>
  <si>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</si>
  <si>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</si>
  <si>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</si>
  <si>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</si>
  <si>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</si>
  <si>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</si>
  <si>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</si>
  <si>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</si>
  <si>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</si>
  <si>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</si>
  <si>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</si>
  <si>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</si>
  <si>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</si>
  <si>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</si>
  <si>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</si>
  <si>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</si>
  <si>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</si>
  <si>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</si>
  <si>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</si>
  <si>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</si>
  <si>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</si>
  <si>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</si>
  <si>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</si>
  <si>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</si>
  <si>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</si>
  <si>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</si>
  <si>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</si>
  <si>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</si>
  <si>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</si>
  <si>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</si>
  <si>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</si>
  <si>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</si>
  <si>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</si>
  <si>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</si>
  <si>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</si>
  <si>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</si>
  <si>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</si>
  <si>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</si>
  <si>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</si>
  <si>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</si>
  <si>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</si>
  <si>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</si>
  <si>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</si>
  <si>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</si>
  <si>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</si>
  <si>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</si>
  <si>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</si>
  <si>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</si>
  <si>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</si>
  <si>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</si>
  <si>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</si>
  <si>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</si>
  <si>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</si>
  <si>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</si>
  <si>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</si>
  <si>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</si>
  <si>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</si>
  <si>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</si>
  <si>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</si>
  <si>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</si>
  <si>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</si>
  <si>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</si>
  <si>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</si>
  <si>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</si>
  <si>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</si>
  <si>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</si>
  <si>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</si>
  <si>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</si>
  <si>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</si>
  <si>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</si>
  <si>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</si>
  <si>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</si>
  <si>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</si>
  <si>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</si>
  <si>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</si>
  <si>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</si>
  <si>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</si>
  <si>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</si>
  <si>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</si>
  <si>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</si>
  <si>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</si>
  <si>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</si>
  <si>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</si>
  <si>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</si>
  <si>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</si>
  <si>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</si>
  <si>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</si>
  <si>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</si>
  <si>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</si>
  <si>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</si>
  <si>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</si>
  <si>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</si>
  <si>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</si>
  <si>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</si>
  <si>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</si>
  <si>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</si>
  <si>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</si>
  <si>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</si>
  <si>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</si>
  <si>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</si>
  <si>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</si>
  <si>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</si>
  <si>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</si>
  <si>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</si>
  <si>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</si>
  <si>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</si>
  <si>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</si>
  <si>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</si>
  <si>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</si>
  <si>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</si>
  <si>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</si>
  <si>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</si>
  <si>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</si>
  <si>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</si>
  <si>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</si>
  <si>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</si>
  <si>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</si>
  <si>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</si>
  <si>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</si>
  <si>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</si>
  <si>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</si>
  <si>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</si>
  <si>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</si>
  <si>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</si>
  <si>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</si>
  <si>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</si>
  <si>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</si>
  <si>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</si>
  <si>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</si>
  <si>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</si>
  <si>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</si>
  <si>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</si>
  <si>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</si>
  <si>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</si>
  <si>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</si>
  <si>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</si>
  <si>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</si>
  <si>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</si>
  <si>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</si>
  <si>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</si>
  <si>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</si>
  <si>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</si>
  <si>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</si>
  <si>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</si>
  <si>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</si>
  <si>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</si>
  <si>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</si>
  <si>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</si>
  <si>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</si>
  <si>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</si>
  <si>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</si>
  <si>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</si>
  <si>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</si>
  <si>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</si>
  <si>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</si>
  <si>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</si>
  <si>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</si>
  <si>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</si>
  <si>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</si>
  <si>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</si>
  <si>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</si>
  <si>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</si>
  <si>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</si>
  <si>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</si>
  <si>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</si>
  <si>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</si>
  <si>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</si>
  <si>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</si>
  <si>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</si>
  <si>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</si>
  <si>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</si>
  <si>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</si>
  <si>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</si>
  <si>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</si>
  <si>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</si>
  <si>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</si>
  <si>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</si>
  <si>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</si>
  <si>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</si>
  <si>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</si>
  <si>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</si>
  <si>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</si>
  <si>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</si>
  <si>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</si>
  <si>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</si>
  <si>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</si>
  <si>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</si>
  <si>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</si>
  <si>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</si>
  <si>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</si>
  <si>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</si>
  <si>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</si>
  <si>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</si>
  <si>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</si>
  <si>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</si>
  <si>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</si>
  <si>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</si>
  <si>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</si>
  <si>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</si>
  <si>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</si>
  <si>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</si>
  <si>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</si>
  <si>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</si>
  <si>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</si>
  <si>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</si>
  <si>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</si>
  <si>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</si>
  <si>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</si>
  <si>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</si>
  <si>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</si>
  <si>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</si>
  <si>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</si>
  <si>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</si>
  <si>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</si>
  <si>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</si>
  <si>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</si>
  <si>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</si>
  <si>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</si>
  <si>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</si>
  <si>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</si>
  <si>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</si>
  <si>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</si>
  <si>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</si>
  <si>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</si>
  <si>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</si>
  <si>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</si>
  <si>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</si>
  <si>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</si>
  <si>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</si>
  <si>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</si>
  <si>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</si>
  <si>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</si>
  <si>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</si>
  <si>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</si>
  <si>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</si>
  <si>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</si>
  <si>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</si>
  <si>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</si>
  <si>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</si>
  <si>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</si>
  <si>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</si>
  <si>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</si>
  <si>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</si>
  <si>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</si>
  <si>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</si>
  <si>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</si>
  <si>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</si>
  <si>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</si>
  <si>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</si>
  <si>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</si>
  <si>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</si>
  <si>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</si>
  <si>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</si>
  <si>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</si>
  <si>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</si>
  <si>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</si>
  <si>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</si>
  <si>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</si>
  <si>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</si>
  <si>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</si>
  <si>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</si>
  <si>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</si>
  <si>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</si>
  <si>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</si>
  <si>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</si>
  <si>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</si>
  <si>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</si>
  <si>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</si>
  <si>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</si>
  <si>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</si>
  <si>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</si>
  <si>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</si>
  <si>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</si>
  <si>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</si>
  <si>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</si>
  <si>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</si>
  <si>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</si>
  <si>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</si>
  <si>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</si>
  <si>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</si>
  <si>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</si>
  <si>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</si>
  <si>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</si>
  <si>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</si>
  <si>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</si>
  <si>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</si>
  <si>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</si>
  <si>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</si>
  <si>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</si>
  <si>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</si>
  <si>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</si>
  <si>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</si>
  <si>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</si>
  <si>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</si>
  <si>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</si>
  <si>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</si>
  <si>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</si>
  <si>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</si>
  <si>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</si>
  <si>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</si>
  <si>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</si>
  <si>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</si>
  <si>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</si>
  <si>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</si>
  <si>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</si>
  <si>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</si>
  <si>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</si>
  <si>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</si>
  <si>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</si>
  <si>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</si>
  <si>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</si>
  <si>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</si>
  <si>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</si>
  <si>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</si>
  <si>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</si>
  <si>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</si>
  <si>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</si>
  <si>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</si>
  <si>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</si>
  <si>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</si>
  <si>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</si>
  <si>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</si>
  <si>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</si>
  <si>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</si>
  <si>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</si>
  <si>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</si>
  <si>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</si>
  <si>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</si>
  <si>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</si>
  <si>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</si>
  <si>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</si>
  <si>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</si>
  <si>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</si>
  <si>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</si>
  <si>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</si>
  <si>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</si>
  <si>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</si>
  <si>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</si>
  <si>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</si>
  <si>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</si>
  <si>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</si>
  <si>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</si>
  <si>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</si>
  <si>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</si>
  <si>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</si>
  <si>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</si>
  <si>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</si>
  <si>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</si>
  <si>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</si>
  <si>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</si>
  <si>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</si>
  <si>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</si>
  <si>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</si>
  <si>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</si>
  <si>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</si>
  <si>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</si>
  <si>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</si>
  <si>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</si>
  <si>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</si>
  <si>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</si>
  <si>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</si>
  <si>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</si>
  <si>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</si>
  <si>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</si>
  <si>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</si>
  <si>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</si>
  <si>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</si>
  <si>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</si>
  <si>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</si>
  <si>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</si>
  <si>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</si>
  <si>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</si>
  <si>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</si>
  <si>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</si>
  <si>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</si>
  <si>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</si>
  <si>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</si>
  <si>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</si>
  <si>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</si>
  <si>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</si>
  <si>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</si>
  <si>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</si>
  <si>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</si>
  <si>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</si>
  <si>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</si>
  <si>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</si>
  <si>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</si>
  <si>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</si>
  <si>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</si>
  <si>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</si>
  <si>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</si>
  <si>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</si>
  <si>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</si>
  <si>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</si>
  <si>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</si>
  <si>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</si>
  <si>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</si>
  <si>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</si>
  <si>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</si>
  <si>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</si>
  <si>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</si>
  <si>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</si>
  <si>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</si>
  <si>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</si>
  <si>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</si>
  <si>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</si>
  <si>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</si>
  <si>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</si>
  <si>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</si>
  <si>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</si>
  <si>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</si>
  <si>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</si>
  <si>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</si>
  <si>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</si>
  <si>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</si>
  <si>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</si>
  <si>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</si>
  <si>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</si>
  <si>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</si>
  <si>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</si>
  <si>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</si>
  <si>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</si>
  <si>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</si>
  <si>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</si>
  <si>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</si>
  <si>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</si>
  <si>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</si>
  <si>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</si>
  <si>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</si>
  <si>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</si>
  <si>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</si>
  <si>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</si>
  <si>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</si>
  <si>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</si>
  <si>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</si>
  <si>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</si>
  <si>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</si>
  <si>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</si>
  <si>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</si>
  <si>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</si>
  <si>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</si>
  <si>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</si>
  <si>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</si>
  <si>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</si>
  <si>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</si>
  <si>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</si>
  <si>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</si>
  <si>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</si>
  <si>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</si>
  <si>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</si>
  <si>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</si>
  <si>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</si>
  <si>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</si>
  <si>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</si>
  <si>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</si>
  <si>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</si>
  <si>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</si>
  <si>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</si>
  <si>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</si>
  <si>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</si>
  <si>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</si>
  <si>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</si>
  <si>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</si>
  <si>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</si>
  <si>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</si>
  <si>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</si>
  <si>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</si>
  <si>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</si>
  <si>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</si>
  <si>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</si>
  <si>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</si>
  <si>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</si>
  <si>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</si>
  <si>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</si>
  <si>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</si>
  <si>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</si>
  <si>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</si>
  <si>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</si>
  <si>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</si>
  <si>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</si>
  <si>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</si>
  <si>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</si>
  <si>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</si>
  <si>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</si>
  <si>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</si>
  <si>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</si>
  <si>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</si>
  <si>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</si>
  <si>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</si>
  <si>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</si>
  <si>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</si>
  <si>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</si>
  <si>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</si>
  <si>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</si>
  <si>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</si>
  <si>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</si>
  <si>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</si>
  <si>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</si>
  <si>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</si>
  <si>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</si>
  <si>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</si>
  <si>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</si>
  <si>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</si>
  <si>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</si>
  <si>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</si>
  <si>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</si>
  <si>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</si>
  <si>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</si>
  <si>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</si>
  <si>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</si>
  <si>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</si>
  <si>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</si>
  <si>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</si>
  <si>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</si>
  <si>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</si>
  <si>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</si>
  <si>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</si>
  <si>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</si>
  <si>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</si>
  <si>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</si>
  <si>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</si>
  <si>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</si>
  <si>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</si>
  <si>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</si>
  <si>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</si>
  <si>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</si>
  <si>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</si>
  <si>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</si>
  <si>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</si>
  <si>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</si>
  <si>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</si>
  <si>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</si>
  <si>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</si>
  <si>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</si>
  <si>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</si>
  <si>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</si>
  <si>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</si>
  <si>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</si>
  <si>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</si>
  <si>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</si>
  <si>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</si>
  <si>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</si>
  <si>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</si>
  <si>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</si>
  <si>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</si>
  <si>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</si>
  <si>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</si>
  <si>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</si>
  <si>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</si>
  <si>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</si>
  <si>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</si>
  <si>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</si>
  <si>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</si>
  <si>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</si>
  <si>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</si>
  <si>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</si>
  <si>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</si>
  <si>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</si>
  <si>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</si>
  <si>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</si>
  <si>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</si>
  <si>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</si>
  <si>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</si>
  <si>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</si>
  <si>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</si>
  <si>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</si>
  <si>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</si>
  <si>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</si>
  <si>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</si>
  <si>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</si>
  <si>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</si>
  <si>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</si>
  <si>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</si>
  <si>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</si>
  <si>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</si>
  <si>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</si>
  <si>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</si>
  <si>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</si>
  <si>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</si>
  <si>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</si>
  <si>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</si>
  <si>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</si>
  <si>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</si>
  <si>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</si>
  <si>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</si>
  <si>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</si>
  <si>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</si>
  <si>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</si>
  <si>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</si>
  <si>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</si>
  <si>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</si>
  <si>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</si>
  <si>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</si>
  <si>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</si>
  <si>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</si>
  <si>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</si>
  <si>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</si>
  <si>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</si>
  <si>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</si>
  <si>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</si>
  <si>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</si>
  <si>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</si>
  <si>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</si>
  <si>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</si>
  <si>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</si>
  <si>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</si>
  <si>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</si>
  <si>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</si>
  <si>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</si>
  <si>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</si>
  <si>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</si>
  <si>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</si>
  <si>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</si>
  <si>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</si>
  <si>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</si>
  <si>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</si>
  <si>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</si>
  <si>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</si>
  <si>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</si>
  <si>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</si>
  <si>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</si>
  <si>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</si>
  <si>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</si>
  <si>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</si>
  <si>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</si>
  <si>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</si>
  <si>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</si>
  <si>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</si>
  <si>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</si>
  <si>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</si>
  <si>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</si>
  <si>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</si>
  <si>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</si>
  <si>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</si>
  <si>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</si>
  <si>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</si>
  <si>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</si>
  <si>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</si>
  <si>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</si>
  <si>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</si>
  <si>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</si>
  <si>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</si>
  <si>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</si>
  <si>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</si>
  <si>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</si>
  <si>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</si>
  <si>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</si>
  <si>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</si>
  <si>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</si>
  <si>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</si>
  <si>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</si>
  <si>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</si>
  <si>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</si>
  <si>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</si>
  <si>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</si>
  <si>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</si>
  <si>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</si>
  <si>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</si>
  <si>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</si>
  <si>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</si>
  <si>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</si>
  <si>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</si>
  <si>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</si>
  <si>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</si>
  <si>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</si>
  <si>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</si>
  <si>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</si>
  <si>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</si>
  <si>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</si>
  <si>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</si>
  <si>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</si>
  <si>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</si>
  <si>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</si>
  <si>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</si>
  <si>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</si>
  <si>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</si>
  <si>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</si>
  <si>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</si>
  <si>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</si>
  <si>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</si>
  <si>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</si>
  <si>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</si>
  <si>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</si>
  <si>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</si>
  <si>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</si>
  <si>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</si>
  <si>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</si>
  <si>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</si>
  <si>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</si>
  <si>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</si>
  <si>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</si>
  <si>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</si>
  <si>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</si>
  <si>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</si>
  <si>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</si>
  <si>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</si>
  <si>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</si>
  <si>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</si>
  <si>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</si>
  <si>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</si>
  <si>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</si>
  <si>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</si>
  <si>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</si>
  <si>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</si>
  <si>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</si>
  <si>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</si>
  <si>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</si>
  <si>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</si>
  <si>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</si>
  <si>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</si>
  <si>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</si>
  <si>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</si>
  <si>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</si>
  <si>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</si>
  <si>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</si>
  <si>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</si>
  <si>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</si>
  <si>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</si>
  <si>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</si>
  <si>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</si>
  <si>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</si>
  <si>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</si>
  <si>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</si>
  <si>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</si>
  <si>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</si>
  <si>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</si>
  <si>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</si>
  <si>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</si>
  <si>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</si>
  <si>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</si>
  <si>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</si>
  <si>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</si>
  <si>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</si>
  <si>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</si>
  <si>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</si>
  <si>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</si>
  <si>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</si>
  <si>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</si>
  <si>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</si>
  <si>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</si>
  <si>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</si>
  <si>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</si>
  <si>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</si>
  <si>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</si>
  <si>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</si>
  <si>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</si>
  <si>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</si>
  <si>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</si>
  <si>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</si>
  <si>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</si>
  <si>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</si>
  <si>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</si>
  <si>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</si>
  <si>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</si>
  <si>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</si>
  <si>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</si>
  <si>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</si>
  <si>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</si>
  <si>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</si>
  <si>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</si>
  <si>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</si>
  <si>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</si>
  <si>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</si>
  <si>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</si>
  <si>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</si>
  <si>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</si>
  <si>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</si>
  <si>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</si>
  <si>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</si>
  <si>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</si>
  <si>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</si>
  <si>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</si>
  <si>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</si>
  <si>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</si>
  <si>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</si>
  <si>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</si>
  <si>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</si>
  <si>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</si>
  <si>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</si>
  <si>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</si>
  <si>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</si>
  <si>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</si>
  <si>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</si>
  <si>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</si>
  <si>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</si>
  <si>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</si>
  <si>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</si>
  <si>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</si>
  <si>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</si>
  <si>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</si>
  <si>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</si>
  <si>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</si>
  <si>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</si>
  <si>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</si>
  <si>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</si>
  <si>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</si>
  <si>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</si>
  <si>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</si>
  <si>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</si>
  <si>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</si>
  <si>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</si>
  <si>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</si>
  <si>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</si>
  <si>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</si>
  <si>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</si>
  <si>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</si>
  <si>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</si>
  <si>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</si>
  <si>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</si>
  <si>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</si>
  <si>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</si>
  <si>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</si>
  <si>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</si>
  <si>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</si>
  <si>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</si>
  <si>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</si>
  <si>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</si>
  <si>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</si>
  <si>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</si>
  <si>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</si>
  <si>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</si>
  <si>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</si>
  <si>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</si>
  <si>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</si>
  <si>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</si>
  <si>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</si>
  <si>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</si>
  <si>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</si>
  <si>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</si>
  <si>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</si>
  <si>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</si>
  <si>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</si>
  <si>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</si>
  <si>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</si>
  <si>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</si>
  <si>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</si>
  <si>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</si>
  <si>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</si>
  <si>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</si>
  <si>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</si>
  <si>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</si>
  <si>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</si>
  <si>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</si>
  <si>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</si>
  <si>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</si>
  <si>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</si>
  <si>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</si>
  <si>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</si>
  <si>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</si>
  <si>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</si>
  <si>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</si>
  <si>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</si>
  <si>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</si>
  <si>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</si>
  <si>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</si>
  <si>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</si>
  <si>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</si>
  <si>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</si>
  <si>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</si>
  <si>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</si>
  <si>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</si>
  <si>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</si>
  <si>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</si>
  <si>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</si>
  <si>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</si>
  <si>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</si>
  <si>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</si>
  <si>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</si>
  <si>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</si>
  <si>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</si>
  <si>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</si>
  <si>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</si>
  <si>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</si>
  <si>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</si>
  <si>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</si>
  <si>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</si>
  <si>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</si>
  <si>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</si>
  <si>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</si>
  <si>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</si>
  <si>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</si>
  <si>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</si>
  <si>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</si>
  <si>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</si>
  <si>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</si>
  <si>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</si>
  <si>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</si>
  <si>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</si>
  <si>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</si>
  <si>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</si>
  <si>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</si>
  <si>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</si>
  <si>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</si>
  <si>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</si>
  <si>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</si>
  <si>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</si>
  <si>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</si>
  <si>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</si>
  <si>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</si>
  <si>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</si>
  <si>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</si>
  <si>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</si>
  <si>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</si>
  <si>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</si>
  <si>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</si>
  <si>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</si>
  <si>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</si>
  <si>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</si>
  <si>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</si>
  <si>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</si>
  <si>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</si>
  <si>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</si>
  <si>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</si>
  <si>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</si>
  <si>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</si>
  <si>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</si>
  <si>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</si>
  <si>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</si>
  <si>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</si>
  <si>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</si>
  <si>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</si>
  <si>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</si>
  <si>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</si>
  <si>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</si>
  <si>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</si>
  <si>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</si>
  <si>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</si>
  <si>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</si>
  <si>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</si>
  <si>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</si>
  <si>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</si>
  <si>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</si>
  <si>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</si>
  <si>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</si>
  <si>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</si>
  <si>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</si>
  <si>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</si>
  <si>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</si>
  <si>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</si>
  <si>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</si>
  <si>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</si>
  <si>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</si>
  <si>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</si>
  <si>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</si>
  <si>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</si>
  <si>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</si>
  <si>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</si>
  <si>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</si>
  <si>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</si>
  <si>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</si>
  <si>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</si>
  <si>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</si>
  <si>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</si>
  <si>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</si>
  <si>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</si>
  <si>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</si>
  <si>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</si>
  <si>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</si>
  <si>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</si>
  <si>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</si>
  <si>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</si>
  <si>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</si>
  <si>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</si>
  <si>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</si>
  <si>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</si>
  <si>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</si>
  <si>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</si>
  <si>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</si>
  <si>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</si>
  <si>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</si>
  <si>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</si>
  <si>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</si>
  <si>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</si>
  <si>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</si>
  <si>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</si>
  <si>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</si>
  <si>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</si>
  <si>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</si>
  <si>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</si>
  <si>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</si>
  <si>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</si>
  <si>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</si>
  <si>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</si>
  <si>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</si>
  <si>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</si>
  <si>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</si>
  <si>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</si>
  <si>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</si>
  <si>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</si>
  <si>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</si>
  <si>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</si>
  <si>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</si>
  <si>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</si>
  <si>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</si>
  <si>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</si>
  <si>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</si>
  <si>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</si>
  <si>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</si>
  <si>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</si>
  <si>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</si>
  <si>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</si>
  <si>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</si>
  <si>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</si>
  <si>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</si>
  <si>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</si>
  <si>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</si>
  <si>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</si>
  <si>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</si>
  <si>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</si>
  <si>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</si>
  <si>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</si>
  <si>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</si>
  <si>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</si>
  <si>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</si>
  <si>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</si>
  <si>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</si>
  <si>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</si>
  <si>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</si>
  <si>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</si>
  <si>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</si>
  <si>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</si>
  <si>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</si>
  <si>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</si>
  <si>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</si>
  <si>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</si>
  <si>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</si>
  <si>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</si>
  <si>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</si>
  <si>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</si>
  <si>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</si>
  <si>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</si>
  <si>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</si>
  <si>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</si>
  <si>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</si>
  <si>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</si>
  <si>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</si>
  <si>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</si>
  <si>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</si>
  <si>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</si>
  <si>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</si>
  <si>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</si>
  <si>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</si>
  <si>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</si>
  <si>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</si>
  <si>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</si>
  <si>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</si>
  <si>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</si>
  <si>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</si>
  <si>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</si>
  <si>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</si>
  <si>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</si>
  <si>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</si>
  <si>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</si>
  <si>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</si>
  <si>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</si>
  <si>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</si>
  <si>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</si>
  <si>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</si>
  <si>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</si>
  <si>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</si>
  <si>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</si>
  <si>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</si>
  <si>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</si>
  <si>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</si>
  <si>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</si>
  <si>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</si>
  <si>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</si>
  <si>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</si>
  <si>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</si>
  <si>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</si>
  <si>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</si>
  <si>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</si>
  <si>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</si>
  <si>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</si>
  <si>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</si>
  <si>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</si>
  <si>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</si>
  <si>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</si>
  <si>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</si>
  <si>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</si>
  <si>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</si>
  <si>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</si>
  <si>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</si>
  <si>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</si>
  <si>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</si>
  <si>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</si>
  <si>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</si>
  <si>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</si>
  <si>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</si>
  <si>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</si>
  <si>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</si>
  <si>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</si>
  <si>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</si>
  <si>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</si>
  <si>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</si>
  <si>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</si>
  <si>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</si>
  <si>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</si>
  <si>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</si>
  <si>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</si>
  <si>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</si>
  <si>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</si>
  <si>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</si>
  <si>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</si>
  <si>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</si>
  <si>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</si>
  <si>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</si>
  <si>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</si>
  <si>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</si>
  <si>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</si>
  <si>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</si>
  <si>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</si>
  <si>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</si>
  <si>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</si>
  <si>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</si>
  <si>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</si>
  <si>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</si>
  <si>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</si>
  <si>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</si>
  <si>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</si>
  <si>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</si>
  <si>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</si>
  <si>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</si>
  <si>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</si>
  <si>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</si>
  <si>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</si>
  <si>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</si>
  <si>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</si>
  <si>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</si>
  <si>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</si>
  <si>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</si>
  <si>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</si>
  <si>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</si>
  <si>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</si>
  <si>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</si>
  <si>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</si>
  <si>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</si>
  <si>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</si>
  <si>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</si>
  <si>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</si>
  <si>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</si>
  <si>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</si>
  <si>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</si>
  <si>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</si>
  <si>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</si>
  <si>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</si>
  <si>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</si>
  <si>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</si>
  <si>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</si>
  <si>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</si>
  <si>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</si>
  <si>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</si>
  <si>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</si>
  <si>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</si>
  <si>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</si>
  <si>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</si>
  <si>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</si>
  <si>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</si>
  <si>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</si>
  <si>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</si>
  <si>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</si>
  <si>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</si>
  <si>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</si>
  <si>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</si>
  <si>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</si>
  <si>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</si>
  <si>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</si>
  <si>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</si>
  <si>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</si>
  <si>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</si>
  <si>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</si>
  <si>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</si>
  <si>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</si>
  <si>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</si>
  <si>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</si>
  <si>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</si>
  <si>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</si>
  <si>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</si>
  <si>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</si>
  <si>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</si>
  <si>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</si>
  <si>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</si>
  <si>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</si>
  <si>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</si>
  <si>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</si>
  <si>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</si>
  <si>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</si>
  <si>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</si>
  <si>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</si>
  <si>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</si>
  <si>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</si>
  <si>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</si>
  <si>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</si>
  <si>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</si>
  <si>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</si>
  <si>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</si>
  <si>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</si>
  <si>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</si>
  <si>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</si>
  <si>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</si>
  <si>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</si>
  <si>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</si>
  <si>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</si>
  <si>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</si>
  <si>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</si>
  <si>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</si>
  <si>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</si>
  <si>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</si>
  <si>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</si>
  <si>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</si>
  <si>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</si>
  <si>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</si>
  <si>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</si>
  <si>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</si>
  <si>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</si>
  <si>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</si>
  <si>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</si>
  <si>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</si>
  <si>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</si>
  <si>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</si>
  <si>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</si>
  <si>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</si>
  <si>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</si>
  <si>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</si>
  <si>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</si>
  <si>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</si>
  <si>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</si>
  <si>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</si>
  <si>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</si>
  <si>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</si>
  <si>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</si>
  <si>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</si>
  <si>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</si>
  <si>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</si>
  <si>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</si>
  <si>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</si>
  <si>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</si>
  <si>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</si>
  <si>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</si>
  <si>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</si>
  <si>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</si>
  <si>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</si>
  <si>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</si>
  <si>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</si>
  <si>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</si>
  <si>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</si>
  <si>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</si>
  <si>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</si>
  <si>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</si>
  <si>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</si>
  <si>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</si>
  <si>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</si>
  <si>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</si>
  <si>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</si>
  <si>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</si>
  <si>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</si>
  <si>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</si>
  <si>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</si>
  <si>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</si>
  <si>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</si>
  <si>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</si>
  <si>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</si>
  <si>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</si>
  <si>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</si>
  <si>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</si>
  <si>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</si>
  <si>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</si>
  <si>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</si>
  <si>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</si>
  <si>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</si>
  <si>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</si>
  <si>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</si>
  <si>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</si>
  <si>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</si>
  <si>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</si>
  <si>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</si>
  <si>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</si>
  <si>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</si>
  <si>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</si>
  <si>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</si>
  <si>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</si>
  <si>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</si>
  <si>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</si>
  <si>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</si>
  <si>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</si>
  <si>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</si>
  <si>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</si>
  <si>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</si>
  <si>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</si>
  <si>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</si>
  <si>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</si>
  <si>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</si>
  <si>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</si>
  <si>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</si>
  <si>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</si>
  <si>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</si>
  <si>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</si>
  <si>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</si>
  <si>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</si>
  <si>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</si>
  <si>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</si>
  <si>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</si>
  <si>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</si>
  <si>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</si>
  <si>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</si>
  <si>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</si>
  <si>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</si>
  <si>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</si>
  <si>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</si>
  <si>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</si>
  <si>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</si>
  <si>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</si>
  <si>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</si>
  <si>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</si>
  <si>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</si>
  <si>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</si>
  <si>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</si>
  <si>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</si>
  <si>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</si>
  <si>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</si>
  <si>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</si>
  <si>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</si>
  <si>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</si>
  <si>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</si>
  <si>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</si>
  <si>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</si>
  <si>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</si>
  <si>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</si>
  <si>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</si>
  <si>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</si>
  <si>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</si>
  <si>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</si>
  <si>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</si>
  <si>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</si>
  <si>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</si>
  <si>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</si>
  <si>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</si>
  <si>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</si>
  <si>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JARDIN INFANTIL NIÑOS Y NIÑAS</t>
  </si>
  <si>
    <t>PRESTACION DE SERVICIO EDUCTIVO A LA PRIMERA INFANCIA EN PREESCOLARES ( PREJARDIN, JARDIN Y TRANSICION)</t>
  </si>
  <si>
    <t>JARDIN INFANTIL WINNIE POOH</t>
  </si>
  <si>
    <t>JARDIN INFANTIL SEMILLITAS DE AMOR</t>
  </si>
  <si>
    <t>JARDIN INFANTIL MI PEQUEÑO GARFIELD</t>
  </si>
  <si>
    <t>FUNDACION NUEVA ERA ECOLOGICA</t>
  </si>
  <si>
    <t>PRESTACION DEL SERVICIO DE EDUCACION ALA PRIMERA INFANCIA EN DESARROLLO INFANTIL EN MEDIO FAMILIAR</t>
  </si>
  <si>
    <t>CALLE 6 N BIS #23-121</t>
  </si>
  <si>
    <t>5731482</t>
  </si>
  <si>
    <t>CALLE 6NBIS #23-121</t>
  </si>
  <si>
    <t>fundiccolombia@hotmail.com</t>
  </si>
  <si>
    <t>2021-68-10001590</t>
  </si>
  <si>
    <t>PRESTAR LOS SERVICIOS DE EDUCACION INICIAL EN EL MARCO DE LA ATENCION INTEGRAL EN DESARROLLO INFANTIL EN MEDIO FAMILIAR-DIMF-, DE CONFORMIDAD CON EL MANUAL OPERATIVO DE LA MODALIDAD FAMILIAR, EL LINEAMIENTO TECNICO PARA LA ATENCION A LA PRIMERA INFANCIA Y LAS DIRECTRIES ESTABLECIDAS POR EL ICBF, EN ARMONIA CON LA POLITICA DE ESTADO PARA EL DESARROLLO INTEGRAL DE LA PRIMERA INFANCIA DE CERO A SIEMPRE.</t>
  </si>
  <si>
    <t>JUAN DOUGLAS MARTING BUITRAGO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</si>
</sst>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45" zoomScale="85" zoomScaleNormal="85" zoomScaleSheetLayoutView="40" zoomScalePageLayoutView="40" workbookViewId="0">
      <selection activeCell="M161" sqref="M16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887</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824006556</v>
      </c>
      <c r="C20" s="5"/>
      <c r="D20" s="73"/>
      <c r="E20" s="5"/>
      <c r="F20" s="5"/>
      <c r="G20" s="5"/>
      <c r="H20" s="186"/>
      <c r="I20" s="149" t="s">
        <v>887</v>
      </c>
      <c r="J20" s="150" t="s">
        <v>916</v>
      </c>
      <c r="K20" s="151">
        <v>3925578035</v>
      </c>
      <c r="L20" s="152"/>
      <c r="M20" s="152"/>
      <c r="N20" s="135">
        <f>+(M20-L20)/30</f>
        <v>0</v>
      </c>
      <c r="O20" s="138"/>
      <c r="U20" s="134"/>
      <c r="V20" s="105">
        <f ca="1">NOW()</f>
        <v>44194.037504513886</v>
      </c>
      <c r="W20" s="105">
        <f ca="1">NOW()</f>
        <v>44194.037504513886</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PARA EL DESARROLLO INTEGRAL DE LA COMUNIDAD</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2688</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c r="E48" s="145">
        <v>42772</v>
      </c>
      <c r="F48" s="145">
        <v>43420</v>
      </c>
      <c r="G48" s="160">
        <f>IF(AND(E48&lt;&gt;"",F48&lt;&gt;""),((F48-E48)/30),"")</f>
        <v>21.6</v>
      </c>
      <c r="H48" s="114" t="s">
        <v>2677</v>
      </c>
      <c r="I48" s="113" t="s">
        <v>459</v>
      </c>
      <c r="J48" s="113" t="s">
        <v>461</v>
      </c>
      <c r="K48" s="116">
        <v>100000000</v>
      </c>
      <c r="L48" s="115"/>
      <c r="M48" s="117"/>
      <c r="N48" s="115" t="s">
        <v>2634</v>
      </c>
      <c r="O48" s="115" t="s">
        <v>26</v>
      </c>
      <c r="P48" s="78"/>
    </row>
    <row r="49" spans="1:16" s="6" customFormat="1" ht="24.75" customHeight="1" x14ac:dyDescent="0.25">
      <c r="A49" s="143">
        <v>2</v>
      </c>
      <c r="B49" s="111" t="s">
        <v>2678</v>
      </c>
      <c r="C49" s="112" t="s">
        <v>32</v>
      </c>
      <c r="D49" s="110"/>
      <c r="E49" s="145">
        <v>42408</v>
      </c>
      <c r="F49" s="145">
        <v>42685</v>
      </c>
      <c r="G49" s="160">
        <f t="shared" ref="G49:G50" si="2">IF(AND(E49&lt;&gt;"",F49&lt;&gt;""),((F49-E49)/30),"")</f>
        <v>9.2333333333333325</v>
      </c>
      <c r="H49" s="114" t="s">
        <v>2677</v>
      </c>
      <c r="I49" s="113" t="s">
        <v>459</v>
      </c>
      <c r="J49" s="113" t="s">
        <v>461</v>
      </c>
      <c r="K49" s="116">
        <v>50000000</v>
      </c>
      <c r="L49" s="115"/>
      <c r="M49" s="117"/>
      <c r="N49" s="115" t="s">
        <v>2634</v>
      </c>
      <c r="O49" s="115" t="s">
        <v>26</v>
      </c>
      <c r="P49" s="78"/>
    </row>
    <row r="50" spans="1:16" s="6" customFormat="1" ht="24.75" customHeight="1" x14ac:dyDescent="0.25">
      <c r="A50" s="143">
        <v>3</v>
      </c>
      <c r="B50" s="111" t="s">
        <v>2679</v>
      </c>
      <c r="C50" s="112" t="s">
        <v>32</v>
      </c>
      <c r="D50" s="110"/>
      <c r="E50" s="145">
        <v>42058</v>
      </c>
      <c r="F50" s="145">
        <v>42331</v>
      </c>
      <c r="G50" s="160">
        <f t="shared" si="2"/>
        <v>9.1</v>
      </c>
      <c r="H50" s="119" t="s">
        <v>2677</v>
      </c>
      <c r="I50" s="113" t="s">
        <v>459</v>
      </c>
      <c r="J50" s="113" t="s">
        <v>461</v>
      </c>
      <c r="K50" s="116">
        <v>50000000</v>
      </c>
      <c r="L50" s="115"/>
      <c r="M50" s="117"/>
      <c r="N50" s="115" t="s">
        <v>2634</v>
      </c>
      <c r="O50" s="115" t="s">
        <v>26</v>
      </c>
      <c r="P50" s="78"/>
    </row>
    <row r="51" spans="1:16" s="6" customFormat="1" ht="24.75" customHeight="1" outlineLevel="1" x14ac:dyDescent="0.25">
      <c r="A51" s="143">
        <v>4</v>
      </c>
      <c r="B51" s="111" t="s">
        <v>2680</v>
      </c>
      <c r="C51" s="112" t="s">
        <v>32</v>
      </c>
      <c r="D51" s="110"/>
      <c r="E51" s="145">
        <v>41683</v>
      </c>
      <c r="F51" s="145">
        <v>41956</v>
      </c>
      <c r="G51" s="160">
        <f t="shared" ref="G51:G107" si="3">IF(AND(E51&lt;&gt;"",F51&lt;&gt;""),((F51-E51)/30),"")</f>
        <v>9.1</v>
      </c>
      <c r="H51" s="114" t="s">
        <v>2677</v>
      </c>
      <c r="I51" s="113" t="s">
        <v>459</v>
      </c>
      <c r="J51" s="113" t="s">
        <v>461</v>
      </c>
      <c r="K51" s="116">
        <v>50000000</v>
      </c>
      <c r="L51" s="115"/>
      <c r="M51" s="117"/>
      <c r="N51" s="115" t="s">
        <v>2634</v>
      </c>
      <c r="O51" s="115" t="s">
        <v>26</v>
      </c>
      <c r="P51" s="78"/>
    </row>
    <row r="52" spans="1:16" s="7" customFormat="1" ht="24.75" customHeight="1" outlineLevel="1" x14ac:dyDescent="0.25">
      <c r="A52" s="144">
        <v>5</v>
      </c>
      <c r="B52" s="111" t="s">
        <v>2681</v>
      </c>
      <c r="C52" s="112" t="s">
        <v>32</v>
      </c>
      <c r="D52" s="110"/>
      <c r="E52" s="145">
        <v>41033</v>
      </c>
      <c r="F52" s="145">
        <v>41453</v>
      </c>
      <c r="G52" s="160">
        <f t="shared" si="3"/>
        <v>14</v>
      </c>
      <c r="H52" s="119" t="s">
        <v>2682</v>
      </c>
      <c r="I52" s="113" t="s">
        <v>459</v>
      </c>
      <c r="J52" s="113" t="s">
        <v>461</v>
      </c>
      <c r="K52" s="116">
        <v>15000000</v>
      </c>
      <c r="L52" s="115"/>
      <c r="M52" s="117"/>
      <c r="N52" s="115" t="s">
        <v>2634</v>
      </c>
      <c r="O52" s="115" t="s">
        <v>26</v>
      </c>
      <c r="P52" s="79"/>
    </row>
    <row r="53" spans="1:16" s="7" customFormat="1" ht="24.75" customHeight="1" outlineLevel="1" x14ac:dyDescent="0.25">
      <c r="A53" s="144">
        <v>6</v>
      </c>
      <c r="B53" s="111" t="s">
        <v>2681</v>
      </c>
      <c r="C53" s="112" t="s">
        <v>32</v>
      </c>
      <c r="D53" s="110"/>
      <c r="E53" s="145">
        <v>40282</v>
      </c>
      <c r="F53" s="145">
        <v>40858</v>
      </c>
      <c r="G53" s="160">
        <f t="shared" si="3"/>
        <v>19.2</v>
      </c>
      <c r="H53" s="119" t="s">
        <v>2682</v>
      </c>
      <c r="I53" s="113" t="s">
        <v>459</v>
      </c>
      <c r="J53" s="113" t="s">
        <v>461</v>
      </c>
      <c r="K53" s="116">
        <v>15000000</v>
      </c>
      <c r="L53" s="115"/>
      <c r="M53" s="117"/>
      <c r="N53" s="115" t="s">
        <v>2634</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0.02</v>
      </c>
      <c r="G179" s="165">
        <f>IF(F179&gt;0,SUM(E179+F179),"")</f>
        <v>0.04</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157023121.40000001</v>
      </c>
      <c r="F185" s="92"/>
      <c r="G185" s="93"/>
      <c r="H185" s="88"/>
      <c r="I185" s="90" t="s">
        <v>2627</v>
      </c>
      <c r="J185" s="166">
        <f>+SUM(M179:M183)</f>
        <v>0.03</v>
      </c>
      <c r="K185" s="202" t="s">
        <v>2628</v>
      </c>
      <c r="L185" s="202"/>
      <c r="M185" s="94">
        <f>+J185*(SUM(K20:K35))</f>
        <v>117767341.05</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42298</v>
      </c>
      <c r="D193" s="5"/>
      <c r="E193" s="126">
        <v>2337</v>
      </c>
      <c r="F193" s="5"/>
      <c r="G193" s="5"/>
      <c r="H193" s="147" t="s">
        <v>2689</v>
      </c>
      <c r="J193" s="5"/>
      <c r="K193" s="127"/>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2685</v>
      </c>
      <c r="L211" s="21"/>
      <c r="M211" s="21"/>
      <c r="N211" s="21"/>
      <c r="O211" s="8"/>
    </row>
    <row r="212" spans="1:15" x14ac:dyDescent="0.25">
      <c r="A212" s="9"/>
      <c r="B212" s="27" t="s">
        <v>2619</v>
      </c>
      <c r="C212" s="147" t="s">
        <v>2689</v>
      </c>
      <c r="D212" s="21"/>
      <c r="G212" s="27" t="s">
        <v>2621</v>
      </c>
      <c r="H212" s="148" t="s">
        <v>2684</v>
      </c>
      <c r="J212" s="27" t="s">
        <v>2623</v>
      </c>
      <c r="K212" s="147" t="s">
        <v>2686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disablePrompts="1"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disablePrompts="1"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4fb10211-09fb-4e80-9f0b-184718d5d98c"/>
    <ds:schemaRef ds:uri="http://purl.org/dc/elements/1.1/"/>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 ds:uri="http://www.w3.org/XML/1998/namespace"/>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alexandra arango</cp:lastModifiedBy>
  <cp:lastPrinted>2020-11-20T15:12:35Z</cp:lastPrinted>
  <dcterms:created xsi:type="dcterms:W3CDTF">2020-10-14T21:57:42Z</dcterms:created>
  <dcterms:modified xsi:type="dcterms:W3CDTF">2020-12-29T05:54:13Z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