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SAN DIEGO_LAJAGUA_CODAZZI\"/>
    </mc:Choice>
  </mc:AlternateContent>
  <xr:revisionPtr revIDLastSave="0" documentId="13_ncr:1_{4AF02137-1B0F-4901-BC83-3988220D8D6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<sst xmlns="http://schemas.openxmlformats.org/spreadsheetml/2006/main" count="3716" uniqueCount="2784">
  <si>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</si>
  <si>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</si>
  <si>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</si>
  <si>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</si>
  <si>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</si>
  <si>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</si>
  <si>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</si>
  <si>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</si>
  <si>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</si>
  <si>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</si>
  <si>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</si>
  <si>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</si>
  <si>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</si>
  <si>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</si>
  <si>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</si>
  <si>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</si>
  <si>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</si>
  <si>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</si>
  <si>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</si>
  <si>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</si>
  <si>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</si>
  <si>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</si>
  <si>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</si>
  <si>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</si>
  <si>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</si>
  <si>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</si>
  <si>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</si>
  <si>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</si>
  <si>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</si>
  <si>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</si>
  <si>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</si>
  <si>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</si>
  <si>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</si>
  <si>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</si>
  <si>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</si>
  <si>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</si>
  <si>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</si>
  <si>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</si>
  <si>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</si>
  <si>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</si>
  <si>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</si>
  <si>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</si>
  <si>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</si>
  <si>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</si>
  <si>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</si>
  <si>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</si>
  <si>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</si>
  <si>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</si>
  <si>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</si>
  <si>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</si>
  <si>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</si>
  <si>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</si>
  <si>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</si>
  <si>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</si>
  <si>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</si>
  <si>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</si>
  <si>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</si>
  <si>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</si>
  <si>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</si>
  <si>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</si>
  <si>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</si>
  <si>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</si>
  <si>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</si>
  <si>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</si>
  <si>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</si>
  <si>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</si>
  <si>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</si>
  <si>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</si>
  <si>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</si>
  <si>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</si>
  <si>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</si>
  <si>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</si>
  <si>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</si>
  <si>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</si>
  <si>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</si>
  <si>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</si>
  <si>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</si>
  <si>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</si>
  <si>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</si>
  <si>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</si>
  <si>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</si>
  <si>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</si>
  <si>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</si>
  <si>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</si>
  <si>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</si>
  <si>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</si>
  <si>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</si>
  <si>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</si>
  <si>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</si>
  <si>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</si>
  <si>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</si>
  <si>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</si>
  <si>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</si>
  <si>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</si>
  <si>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</si>
  <si>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</si>
  <si>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</si>
  <si>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</si>
  <si>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</si>
  <si>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</si>
  <si>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</si>
  <si>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</si>
  <si>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</si>
  <si>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</si>
  <si>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</si>
  <si>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</si>
  <si>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</si>
  <si>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</si>
  <si>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</si>
  <si>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</si>
  <si>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</si>
  <si>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</si>
  <si>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</si>
  <si>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</si>
  <si>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</si>
  <si>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</si>
  <si>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</si>
  <si>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</si>
  <si>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</si>
  <si>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</si>
  <si>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</si>
  <si>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</si>
  <si>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</si>
  <si>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</si>
  <si>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</si>
  <si>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</si>
  <si>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</si>
  <si>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</si>
  <si>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</si>
  <si>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</si>
  <si>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</si>
  <si>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</si>
  <si>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</si>
  <si>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</si>
  <si>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</si>
  <si>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</si>
  <si>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</si>
  <si>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</si>
  <si>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</si>
  <si>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</si>
  <si>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</si>
  <si>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</si>
  <si>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</si>
  <si>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</si>
  <si>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</si>
  <si>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</si>
  <si>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</si>
  <si>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</si>
  <si>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</si>
  <si>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</si>
  <si>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</si>
  <si>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</si>
  <si>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</si>
  <si>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</si>
  <si>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</si>
  <si>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</si>
  <si>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</si>
  <si>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</si>
  <si>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</si>
  <si>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</si>
  <si>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</si>
  <si>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</si>
  <si>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</si>
  <si>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</si>
  <si>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</si>
  <si>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</si>
  <si>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</si>
  <si>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</si>
  <si>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</si>
  <si>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</si>
  <si>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</si>
  <si>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</si>
  <si>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</si>
  <si>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</si>
  <si>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</si>
  <si>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</si>
  <si>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</si>
  <si>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</si>
  <si>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</si>
  <si>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</si>
  <si>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</si>
  <si>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</si>
  <si>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</si>
  <si>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</si>
  <si>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</si>
  <si>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</si>
  <si>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</si>
  <si>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</si>
  <si>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</si>
  <si>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</si>
  <si>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</si>
  <si>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</si>
  <si>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</si>
  <si>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</si>
  <si>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</si>
  <si>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</si>
  <si>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</si>
  <si>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</si>
  <si>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</si>
  <si>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</si>
  <si>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</si>
  <si>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</si>
  <si>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</si>
  <si>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</si>
  <si>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</si>
  <si>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</si>
  <si>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</si>
  <si>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</si>
  <si>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</si>
  <si>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</si>
  <si>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</si>
  <si>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</si>
  <si>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</si>
  <si>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</si>
  <si>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</si>
  <si>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</si>
  <si>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</si>
  <si>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</si>
  <si>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</si>
  <si>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</si>
  <si>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</si>
  <si>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</si>
  <si>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</si>
  <si>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</si>
  <si>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</si>
  <si>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</si>
  <si>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</si>
  <si>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</si>
  <si>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</si>
  <si>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</si>
  <si>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</si>
  <si>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</si>
  <si>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</si>
  <si>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</si>
  <si>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</si>
  <si>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</si>
  <si>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</si>
  <si>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</si>
  <si>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</si>
  <si>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</si>
  <si>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</si>
  <si>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</si>
  <si>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</si>
  <si>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</si>
  <si>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</si>
  <si>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</si>
  <si>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</si>
  <si>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</si>
  <si>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</si>
  <si>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</si>
  <si>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</si>
  <si>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</si>
  <si>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</si>
  <si>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</si>
  <si>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</si>
  <si>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</si>
  <si>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</si>
  <si>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</si>
  <si>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</si>
  <si>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</si>
  <si>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</si>
  <si>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</si>
  <si>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</si>
  <si>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</si>
  <si>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</si>
  <si>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</si>
  <si>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</si>
  <si>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</si>
  <si>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</si>
  <si>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</si>
  <si>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</si>
  <si>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</si>
  <si>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</si>
  <si>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</si>
  <si>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</si>
  <si>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</si>
  <si>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</si>
  <si>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</si>
  <si>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</si>
  <si>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</si>
  <si>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</si>
  <si>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</si>
  <si>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</si>
  <si>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</si>
  <si>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</si>
  <si>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</si>
  <si>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</si>
  <si>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</si>
  <si>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</si>
  <si>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</si>
  <si>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</si>
  <si>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</si>
  <si>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</si>
  <si>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</si>
  <si>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</si>
  <si>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</si>
  <si>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</si>
  <si>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</si>
  <si>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</si>
  <si>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</si>
  <si>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</si>
  <si>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</si>
  <si>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</si>
  <si>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</si>
  <si>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</si>
  <si>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</si>
  <si>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</si>
  <si>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</si>
  <si>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</si>
  <si>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</si>
  <si>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</si>
  <si>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</si>
  <si>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</si>
  <si>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</si>
  <si>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</si>
  <si>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</si>
  <si>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</si>
  <si>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</si>
  <si>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</si>
  <si>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</si>
  <si>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</si>
  <si>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</si>
  <si>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</si>
  <si>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</si>
  <si>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</si>
  <si>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</si>
  <si>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</si>
  <si>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</si>
  <si>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</si>
  <si>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</si>
  <si>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</si>
  <si>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</si>
  <si>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</si>
  <si>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</si>
  <si>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</si>
  <si>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</si>
  <si>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</si>
  <si>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</si>
  <si>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</si>
  <si>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</si>
  <si>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</si>
  <si>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</si>
  <si>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</si>
  <si>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</si>
  <si>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</si>
  <si>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</si>
  <si>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</si>
  <si>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</si>
  <si>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</si>
  <si>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</si>
  <si>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</si>
  <si>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</si>
  <si>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</si>
  <si>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</si>
  <si>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</si>
  <si>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</si>
  <si>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</si>
  <si>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</si>
  <si>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</si>
  <si>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</si>
  <si>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</si>
  <si>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</si>
  <si>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</si>
  <si>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</si>
  <si>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</si>
  <si>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</si>
  <si>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</si>
  <si>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</si>
  <si>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</si>
  <si>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</si>
  <si>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</si>
  <si>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</si>
  <si>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</si>
  <si>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</si>
  <si>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</si>
  <si>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</si>
  <si>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</si>
  <si>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</si>
  <si>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</si>
  <si>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</si>
  <si>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</si>
  <si>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</si>
  <si>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</si>
  <si>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</si>
  <si>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</si>
  <si>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</si>
  <si>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</si>
  <si>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</si>
  <si>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</si>
  <si>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</si>
  <si>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</si>
  <si>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</si>
  <si>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</si>
  <si>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</si>
  <si>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</si>
  <si>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</si>
  <si>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</si>
  <si>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</si>
  <si>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</si>
  <si>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</si>
  <si>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</si>
  <si>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</si>
  <si>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</si>
  <si>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</si>
  <si>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</si>
  <si>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</si>
  <si>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</si>
  <si>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</si>
  <si>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</si>
  <si>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</si>
  <si>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</si>
  <si>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</si>
  <si>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</si>
  <si>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</si>
  <si>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</si>
  <si>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</si>
  <si>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</si>
  <si>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</si>
  <si>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</si>
  <si>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</si>
  <si>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</si>
  <si>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</si>
  <si>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</si>
  <si>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</si>
  <si>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</si>
  <si>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</si>
  <si>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</si>
  <si>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</si>
  <si>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</si>
  <si>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</si>
  <si>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</si>
  <si>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</si>
  <si>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</si>
  <si>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</si>
  <si>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</si>
  <si>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</si>
  <si>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</si>
  <si>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</si>
  <si>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</si>
  <si>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</si>
  <si>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</si>
  <si>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</si>
  <si>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</si>
  <si>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</si>
  <si>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</si>
  <si>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</si>
  <si>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</si>
  <si>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</si>
  <si>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</si>
  <si>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</si>
  <si>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</si>
  <si>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</si>
  <si>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</si>
  <si>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</si>
  <si>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</si>
  <si>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</si>
  <si>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</si>
  <si>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</si>
  <si>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</si>
  <si>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</si>
  <si>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</si>
  <si>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</si>
  <si>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</si>
  <si>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</si>
  <si>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</si>
  <si>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</si>
  <si>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</si>
  <si>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</si>
  <si>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</si>
  <si>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</si>
  <si>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</si>
  <si>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</si>
  <si>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</si>
  <si>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</si>
  <si>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</si>
  <si>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</si>
  <si>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</si>
  <si>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</si>
  <si>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</si>
  <si>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</si>
  <si>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</si>
  <si>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</si>
  <si>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</si>
  <si>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</si>
  <si>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</si>
  <si>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</si>
  <si>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</si>
  <si>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</si>
  <si>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</si>
  <si>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</si>
  <si>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</si>
  <si>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</si>
  <si>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</si>
  <si>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</si>
  <si>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</si>
  <si>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</si>
  <si>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</si>
  <si>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</si>
  <si>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</si>
  <si>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</si>
  <si>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</si>
  <si>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</si>
  <si>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</si>
  <si>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</si>
  <si>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</si>
  <si>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</si>
  <si>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</si>
  <si>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</si>
  <si>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</si>
  <si>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</si>
  <si>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</si>
  <si>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</si>
  <si>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</si>
  <si>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</si>
  <si>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</si>
  <si>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</si>
  <si>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</si>
  <si>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</si>
  <si>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</si>
  <si>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</si>
  <si>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</si>
  <si>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</si>
  <si>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</si>
  <si>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</si>
  <si>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</si>
  <si>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</si>
  <si>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</si>
  <si>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</si>
  <si>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</si>
  <si>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</si>
  <si>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</si>
  <si>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</si>
  <si>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</si>
  <si>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</si>
  <si>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</si>
  <si>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</si>
  <si>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</si>
  <si>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</si>
  <si>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</si>
  <si>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</si>
  <si>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</si>
  <si>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</si>
  <si>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</si>
  <si>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</si>
  <si>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</si>
  <si>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</si>
  <si>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</si>
  <si>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</si>
  <si>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</si>
  <si>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</si>
  <si>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</si>
  <si>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</si>
  <si>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</si>
  <si>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</si>
  <si>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</si>
  <si>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</si>
  <si>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</si>
  <si>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</si>
  <si>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</si>
  <si>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</si>
  <si>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</si>
  <si>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</si>
  <si>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</si>
  <si>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</si>
  <si>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</si>
  <si>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</si>
  <si>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</si>
  <si>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</si>
  <si>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</si>
  <si>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</si>
  <si>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</si>
  <si>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</si>
  <si>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</si>
  <si>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</si>
  <si>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</si>
  <si>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</si>
  <si>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</si>
  <si>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</si>
  <si>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</si>
  <si>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</si>
  <si>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</si>
  <si>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</si>
  <si>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</si>
  <si>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</si>
  <si>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</si>
  <si>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</si>
  <si>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</si>
  <si>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</si>
  <si>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</si>
  <si>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</si>
  <si>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</si>
  <si>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</si>
  <si>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</si>
  <si>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</si>
  <si>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</si>
  <si>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</si>
  <si>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</si>
  <si>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</si>
  <si>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</si>
  <si>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</si>
  <si>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</si>
  <si>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</si>
  <si>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</si>
  <si>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</si>
  <si>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</si>
  <si>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</si>
  <si>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</si>
  <si>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</si>
  <si>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</si>
  <si>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</si>
  <si>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</si>
  <si>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</si>
  <si>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</si>
  <si>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</si>
  <si>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</si>
  <si>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</si>
  <si>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</si>
  <si>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</si>
  <si>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</si>
  <si>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</si>
  <si>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</si>
  <si>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</si>
  <si>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</si>
  <si>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</si>
  <si>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</si>
  <si>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</si>
  <si>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</si>
  <si>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</si>
  <si>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</si>
  <si>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</si>
  <si>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</si>
  <si>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</si>
  <si>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</si>
  <si>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</si>
  <si>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</si>
  <si>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</si>
  <si>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</si>
  <si>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</si>
  <si>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</si>
  <si>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</si>
  <si>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</si>
  <si>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</si>
  <si>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</si>
  <si>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</si>
  <si>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</si>
  <si>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</si>
  <si>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</si>
  <si>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</si>
  <si>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</si>
  <si>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</si>
  <si>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</si>
  <si>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</si>
  <si>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</si>
  <si>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</si>
  <si>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</si>
  <si>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</si>
  <si>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</si>
  <si>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</si>
  <si>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</si>
  <si>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</si>
  <si>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</si>
  <si>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</si>
  <si>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</si>
  <si>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</si>
  <si>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</si>
  <si>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</si>
  <si>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</si>
  <si>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</si>
  <si>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</si>
  <si>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</si>
  <si>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</si>
  <si>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</si>
  <si>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</si>
  <si>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</si>
  <si>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</si>
  <si>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</si>
  <si>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</si>
  <si>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</si>
  <si>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</si>
  <si>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</si>
  <si>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</si>
  <si>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</si>
  <si>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</si>
  <si>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</si>
  <si>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</si>
  <si>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</si>
  <si>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</si>
  <si>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</si>
  <si>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</si>
  <si>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</si>
  <si>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</si>
  <si>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</si>
  <si>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</si>
  <si>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</si>
  <si>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</si>
  <si>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</si>
  <si>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</si>
  <si>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</si>
  <si>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</si>
  <si>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</si>
  <si>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</si>
  <si>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</si>
  <si>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</si>
  <si>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</si>
  <si>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</si>
  <si>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</si>
  <si>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</si>
  <si>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</si>
  <si>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</si>
  <si>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</si>
  <si>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</si>
  <si>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</si>
  <si>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</si>
  <si>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</si>
  <si>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</si>
  <si>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</si>
  <si>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</si>
  <si>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</si>
  <si>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</si>
  <si>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</si>
  <si>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</si>
  <si>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</si>
  <si>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</si>
  <si>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</si>
  <si>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</si>
  <si>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</si>
  <si>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</si>
  <si>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</si>
  <si>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</si>
  <si>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</si>
  <si>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</si>
  <si>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</si>
  <si>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</si>
  <si>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</si>
  <si>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</si>
  <si>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</si>
  <si>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</si>
  <si>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</si>
  <si>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</si>
  <si>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</si>
  <si>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</si>
  <si>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</si>
  <si>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</si>
  <si>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</si>
  <si>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</si>
  <si>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</si>
  <si>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</si>
  <si>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</si>
  <si>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</si>
  <si>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</si>
  <si>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</si>
  <si>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</si>
  <si>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</si>
  <si>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</si>
  <si>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</si>
  <si>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</si>
  <si>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</si>
  <si>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</si>
  <si>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</si>
  <si>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</si>
  <si>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</si>
  <si>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</si>
  <si>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</si>
  <si>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</si>
  <si>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</si>
  <si>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</si>
  <si>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</si>
  <si>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</si>
  <si>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</si>
  <si>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</si>
  <si>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</si>
  <si>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</si>
  <si>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</si>
  <si>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</si>
  <si>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</si>
  <si>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</si>
  <si>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</si>
  <si>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</si>
  <si>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</si>
  <si>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</si>
  <si>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</si>
  <si>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</si>
  <si>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</si>
  <si>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</si>
  <si>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</si>
  <si>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</si>
  <si>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</si>
  <si>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</si>
  <si>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</si>
  <si>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</si>
  <si>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</si>
  <si>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</si>
  <si>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</si>
  <si>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</si>
  <si>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</si>
  <si>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</si>
  <si>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</si>
  <si>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</si>
  <si>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</si>
  <si>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</si>
  <si>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</si>
  <si>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</si>
  <si>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</si>
  <si>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</si>
  <si>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</si>
  <si>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</si>
  <si>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</si>
  <si>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</si>
  <si>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</si>
  <si>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</si>
  <si>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</si>
  <si>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</si>
  <si>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</si>
  <si>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</si>
  <si>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</si>
  <si>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</si>
  <si>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</si>
  <si>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</si>
  <si>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</si>
  <si>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</si>
  <si>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</si>
  <si>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</si>
  <si>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</si>
  <si>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</si>
  <si>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</si>
  <si>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</si>
  <si>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</si>
  <si>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</si>
  <si>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</si>
  <si>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</si>
  <si>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</si>
  <si>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</si>
  <si>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</si>
  <si>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</si>
  <si>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</si>
  <si>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</si>
  <si>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</si>
  <si>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</si>
  <si>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</si>
  <si>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</si>
  <si>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</si>
  <si>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</si>
  <si>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</si>
  <si>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</si>
  <si>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</si>
  <si>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</si>
  <si>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</si>
  <si>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</si>
  <si>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</si>
  <si>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</si>
  <si>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</si>
  <si>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</si>
  <si>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</si>
  <si>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</si>
  <si>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</si>
  <si>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</si>
  <si>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</si>
  <si>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</si>
  <si>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</si>
  <si>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</si>
  <si>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</si>
  <si>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</si>
  <si>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</si>
  <si>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</si>
  <si>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</si>
  <si>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</si>
  <si>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</si>
  <si>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</si>
  <si>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</si>
  <si>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</si>
  <si>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</si>
  <si>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</si>
  <si>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</si>
  <si>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</si>
  <si>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</si>
  <si>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</si>
  <si>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</si>
  <si>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</si>
  <si>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</si>
  <si>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</si>
  <si>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</si>
  <si>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</si>
  <si>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</si>
  <si>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</si>
  <si>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</si>
  <si>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</si>
  <si>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</si>
  <si>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</si>
  <si>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</si>
  <si>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</si>
  <si>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</si>
  <si>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</si>
  <si>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</si>
  <si>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</si>
  <si>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</si>
  <si>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</si>
  <si>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</si>
  <si>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</si>
  <si>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</si>
  <si>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</si>
  <si>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</si>
  <si>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</si>
  <si>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</si>
  <si>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</si>
  <si>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</si>
  <si>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</si>
  <si>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</si>
  <si>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</si>
  <si>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</si>
  <si>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</si>
  <si>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</si>
  <si>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</si>
  <si>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</si>
  <si>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</si>
  <si>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</si>
  <si>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</si>
  <si>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</si>
  <si>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</si>
  <si>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</si>
  <si>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</si>
  <si>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</si>
  <si>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</si>
  <si>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</si>
  <si>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</si>
  <si>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</si>
  <si>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</si>
  <si>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</si>
  <si>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</si>
  <si>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</si>
  <si>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</si>
  <si>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</si>
  <si>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</si>
  <si>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</si>
  <si>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</si>
  <si>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</si>
  <si>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</si>
  <si>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</si>
  <si>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</si>
  <si>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</si>
  <si>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</si>
  <si>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</si>
  <si>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</si>
  <si>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</si>
  <si>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</si>
  <si>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</si>
  <si>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</si>
  <si>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</si>
  <si>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</si>
  <si>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</si>
  <si>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</si>
  <si>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</si>
  <si>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</si>
  <si>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</si>
  <si>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</si>
  <si>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</si>
  <si>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</si>
  <si>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</si>
  <si>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</si>
  <si>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</si>
  <si>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</si>
  <si>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</si>
  <si>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</si>
  <si>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</si>
  <si>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</si>
  <si>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</si>
  <si>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</si>
  <si>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</si>
  <si>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</si>
  <si>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</si>
  <si>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</si>
  <si>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</si>
  <si>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</si>
  <si>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</si>
  <si>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</si>
  <si>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</si>
  <si>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</si>
  <si>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</si>
  <si>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</si>
  <si>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</si>
  <si>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</si>
  <si>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</si>
  <si>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</si>
  <si>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</si>
  <si>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</si>
  <si>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</si>
  <si>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</si>
  <si>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</si>
  <si>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</si>
  <si>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</si>
  <si>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</si>
  <si>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</si>
  <si>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</si>
  <si>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</si>
  <si>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</si>
  <si>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</si>
  <si>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</si>
  <si>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</si>
  <si>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</si>
  <si>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</si>
  <si>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</si>
  <si>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</si>
  <si>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</si>
  <si>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</si>
  <si>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</si>
  <si>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</si>
  <si>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</si>
  <si>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</si>
  <si>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</si>
  <si>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</si>
  <si>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</si>
  <si>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</si>
  <si>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</si>
  <si>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</si>
  <si>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</si>
  <si>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</si>
  <si>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</si>
  <si>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</si>
  <si>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</si>
  <si>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</si>
  <si>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</si>
  <si>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</si>
  <si>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</si>
  <si>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</si>
  <si>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</si>
  <si>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</si>
  <si>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</si>
  <si>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</si>
  <si>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</si>
  <si>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</si>
  <si>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</si>
  <si>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</si>
  <si>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</si>
  <si>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</si>
  <si>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</si>
  <si>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</si>
  <si>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</si>
  <si>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</si>
  <si>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</si>
  <si>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</si>
  <si>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</si>
  <si>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</si>
  <si>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</si>
  <si>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</si>
  <si>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</si>
  <si>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</si>
  <si>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</si>
  <si>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</si>
  <si>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</si>
  <si>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</si>
  <si>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</si>
  <si>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</si>
  <si>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</si>
  <si>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</si>
  <si>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</si>
  <si>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</si>
  <si>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</si>
  <si>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</si>
  <si>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</si>
  <si>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</si>
  <si>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</si>
  <si>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</si>
  <si>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</si>
  <si>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</si>
  <si>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</si>
  <si>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</si>
  <si>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</si>
  <si>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</si>
  <si>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</si>
  <si>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</si>
  <si>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</si>
  <si>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</si>
  <si>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</si>
  <si>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</si>
  <si>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</si>
  <si>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</si>
  <si>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</si>
  <si>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</si>
  <si>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</si>
  <si>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</si>
  <si>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</si>
  <si>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</si>
  <si>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</si>
  <si>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</si>
  <si>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</si>
  <si>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</si>
  <si>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</si>
  <si>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</si>
  <si>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</si>
  <si>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</si>
  <si>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</si>
  <si>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</si>
  <si>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</si>
  <si>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</si>
  <si>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</si>
  <si>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</si>
  <si>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</si>
  <si>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</si>
  <si>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</si>
  <si>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</si>
  <si>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</si>
  <si>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</si>
  <si>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</si>
  <si>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</si>
  <si>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</si>
  <si>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</si>
  <si>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</si>
  <si>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</si>
  <si>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</si>
  <si>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</si>
  <si>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</si>
  <si>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</si>
  <si>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</si>
  <si>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</si>
  <si>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</si>
  <si>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</si>
  <si>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</si>
  <si>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</si>
  <si>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</si>
  <si>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</si>
  <si>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</si>
  <si>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</si>
  <si>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</si>
  <si>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</si>
  <si>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</si>
  <si>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</si>
  <si>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</si>
  <si>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</si>
  <si>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</si>
  <si>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</si>
  <si>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</si>
  <si>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</si>
  <si>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</si>
  <si>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</si>
  <si>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</si>
  <si>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</si>
  <si>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</si>
  <si>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</si>
  <si>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</si>
  <si>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</si>
  <si>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</si>
  <si>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</si>
  <si>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</si>
  <si>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</si>
  <si>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</si>
  <si>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</si>
  <si>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</si>
  <si>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</si>
  <si>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</si>
  <si>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</si>
  <si>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</si>
  <si>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</si>
  <si>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</si>
  <si>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</si>
  <si>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</si>
  <si>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</si>
  <si>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</si>
  <si>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</si>
  <si>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</si>
  <si>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</si>
  <si>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</si>
  <si>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</si>
  <si>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</si>
  <si>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</si>
  <si>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</si>
  <si>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</si>
  <si>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</si>
  <si>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</si>
  <si>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</si>
  <si>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</si>
  <si>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</si>
  <si>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</si>
  <si>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</si>
  <si>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</si>
  <si>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</si>
  <si>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</si>
  <si>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</si>
  <si>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</si>
  <si>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</si>
  <si>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</si>
  <si>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</si>
  <si>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</si>
  <si>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</si>
  <si>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</si>
  <si>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</si>
  <si>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</si>
  <si>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</si>
  <si>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</si>
  <si>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</si>
  <si>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</si>
  <si>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</si>
  <si>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</si>
  <si>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</si>
  <si>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</si>
  <si>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</si>
  <si>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</si>
  <si>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</si>
  <si>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</si>
  <si>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</si>
  <si>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</si>
  <si>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</si>
  <si>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</si>
  <si>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</si>
  <si>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</si>
  <si>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</si>
  <si>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</si>
  <si>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</si>
  <si>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</si>
  <si>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</si>
  <si>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</si>
  <si>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</si>
  <si>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</si>
  <si>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</si>
  <si>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</si>
  <si>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</si>
  <si>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</si>
  <si>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</si>
  <si>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</si>
  <si>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</si>
  <si>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</si>
  <si>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</si>
  <si>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</si>
  <si>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</si>
  <si>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</si>
  <si>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</si>
  <si>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</si>
  <si>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</si>
  <si>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</si>
  <si>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</si>
  <si>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</si>
  <si>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</si>
  <si>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</si>
  <si>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</si>
  <si>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</si>
  <si>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</si>
  <si>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</si>
  <si>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</si>
  <si>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</si>
  <si>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</si>
  <si>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</si>
  <si>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</si>
  <si>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</si>
  <si>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</si>
  <si>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</si>
  <si>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</si>
  <si>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</si>
  <si>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</si>
  <si>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</si>
  <si>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</si>
  <si>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</si>
  <si>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</si>
  <si>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</si>
  <si>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</si>
  <si>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</si>
  <si>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</si>
  <si>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</si>
  <si>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</si>
  <si>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</si>
  <si>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</si>
  <si>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</si>
  <si>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</si>
  <si>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</si>
  <si>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</si>
  <si>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</si>
  <si>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</si>
  <si>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</si>
  <si>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</si>
  <si>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</si>
  <si>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</si>
  <si>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</si>
  <si>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</si>
  <si>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</si>
  <si>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</si>
  <si>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</si>
  <si>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</si>
  <si>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</si>
  <si>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</si>
  <si>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</si>
  <si>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</si>
  <si>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</si>
  <si>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</si>
  <si>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</si>
  <si>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</si>
  <si>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</si>
  <si>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</si>
  <si>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</si>
  <si>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</si>
  <si>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</si>
  <si>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</si>
  <si>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</si>
  <si>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</si>
  <si>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</si>
  <si>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</si>
  <si>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</si>
  <si>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</si>
  <si>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</si>
  <si>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</si>
  <si>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</si>
  <si>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</si>
  <si>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</si>
  <si>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</si>
  <si>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</si>
  <si>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</si>
  <si>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</si>
  <si>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</si>
  <si>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</si>
  <si>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</si>
  <si>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</si>
  <si>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</si>
  <si>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</si>
  <si>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</si>
  <si>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</si>
  <si>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</si>
  <si>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</si>
  <si>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</si>
  <si>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</si>
  <si>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</si>
  <si>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</si>
  <si>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</si>
  <si>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</si>
  <si>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</si>
  <si>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</si>
  <si>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</si>
  <si>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</si>
  <si>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</si>
  <si>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</si>
  <si>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</si>
  <si>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</si>
  <si>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</si>
  <si>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</si>
  <si>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</si>
  <si>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</si>
  <si>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</si>
  <si>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</si>
  <si>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</si>
  <si>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</si>
  <si>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</si>
  <si>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</si>
  <si>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</si>
  <si>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</si>
  <si>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</si>
  <si>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</si>
  <si>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</si>
  <si>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</si>
  <si>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</si>
  <si>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</si>
  <si>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</si>
  <si>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</si>
  <si>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</si>
  <si>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</si>
  <si>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</si>
  <si>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</si>
  <si>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</si>
  <si>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</si>
  <si>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</si>
  <si>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</si>
  <si>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</si>
  <si>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</si>
  <si>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</si>
  <si>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</si>
  <si>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</si>
  <si>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</si>
  <si>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</si>
  <si>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</si>
  <si>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</si>
  <si>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</si>
  <si>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</si>
  <si>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</si>
  <si>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</si>
  <si>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</si>
  <si>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</si>
  <si>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</si>
  <si>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</si>
  <si>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</si>
  <si>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</si>
  <si>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</si>
  <si>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</si>
  <si>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</si>
  <si>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</si>
  <si>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</si>
  <si>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</si>
  <si>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</si>
  <si>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</si>
  <si>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</si>
  <si>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</si>
  <si>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</si>
  <si>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</si>
  <si>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</si>
  <si>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</si>
  <si>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</si>
  <si>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</si>
  <si>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</si>
  <si>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</si>
  <si>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</si>
  <si>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</si>
  <si>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</si>
  <si>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</si>
  <si>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</si>
  <si>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</si>
  <si>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</si>
  <si>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</si>
  <si>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</si>
  <si>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</si>
  <si>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</si>
  <si>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</si>
  <si>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</si>
  <si>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</si>
  <si>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</si>
  <si>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</si>
  <si>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</si>
  <si>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</si>
  <si>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</si>
  <si>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</si>
  <si>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</si>
  <si>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</si>
  <si>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</si>
  <si>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</si>
  <si>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</si>
  <si>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</si>
  <si>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</si>
  <si>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</si>
  <si>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</si>
  <si>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</si>
  <si>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</si>
  <si>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</si>
  <si>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</si>
  <si>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</si>
  <si>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</si>
  <si>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</si>
  <si>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</si>
  <si>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</si>
  <si>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</si>
  <si>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</si>
  <si>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</si>
  <si>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</si>
  <si>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</si>
  <si>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</si>
  <si>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</si>
  <si>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</si>
  <si>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</si>
  <si>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</si>
  <si>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</si>
  <si>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</si>
  <si>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</si>
  <si>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</si>
  <si>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</si>
  <si>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</si>
  <si>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</si>
  <si>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</si>
  <si>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</si>
  <si>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</si>
  <si>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</si>
  <si>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</si>
  <si>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</si>
  <si>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</si>
  <si>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</si>
  <si>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</si>
  <si>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</si>
  <si>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</si>
  <si>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</si>
  <si>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</si>
  <si>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</si>
  <si>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</si>
  <si>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</si>
  <si>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</si>
  <si>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</si>
  <si>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</si>
  <si>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</si>
  <si>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</si>
  <si>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</si>
  <si>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</si>
  <si>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</si>
  <si>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</si>
  <si>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</si>
  <si>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</si>
  <si>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</si>
  <si>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</si>
  <si>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</si>
  <si>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</si>
  <si>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</si>
  <si>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</si>
  <si>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</si>
  <si>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</si>
  <si>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</si>
  <si>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</si>
  <si>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</si>
  <si>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</si>
  <si>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</si>
  <si>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</si>
  <si>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</si>
  <si>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</si>
  <si>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</si>
  <si>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</si>
  <si>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</si>
  <si>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</si>
  <si>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</si>
  <si>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</si>
  <si>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</si>
  <si>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</si>
  <si>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</si>
  <si>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</si>
  <si>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</si>
  <si>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</si>
  <si>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</si>
  <si>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</si>
  <si>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</si>
  <si>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</si>
  <si>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</si>
  <si>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</si>
  <si>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</si>
  <si>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</si>
  <si>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</si>
  <si>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</si>
  <si>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</si>
  <si>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</si>
  <si>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</si>
  <si>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</si>
  <si>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</si>
  <si>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</si>
  <si>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</si>
  <si>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</si>
  <si>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</si>
  <si>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</si>
  <si>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</si>
  <si>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</si>
  <si>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</si>
  <si>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</si>
  <si>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</si>
  <si>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</si>
  <si>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</si>
  <si>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</si>
  <si>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</si>
  <si>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</si>
  <si>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</si>
  <si>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</si>
  <si>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</si>
  <si>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</si>
  <si>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</si>
  <si>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</si>
  <si>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</si>
  <si>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</si>
  <si>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</si>
  <si>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</si>
  <si>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</si>
  <si>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</si>
  <si>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</si>
  <si>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</si>
  <si>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</si>
  <si>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</si>
  <si>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</si>
  <si>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</si>
  <si>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</si>
  <si>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</si>
  <si>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</si>
  <si>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</si>
  <si>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</si>
  <si>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</si>
  <si>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</si>
  <si>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</si>
  <si>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</si>
  <si>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</si>
  <si>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</si>
  <si>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</si>
  <si>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</si>
  <si>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</si>
  <si>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</si>
  <si>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</si>
  <si>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</si>
  <si>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</si>
  <si>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</si>
  <si>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</si>
  <si>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</si>
  <si>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</si>
  <si>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</si>
  <si>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</si>
  <si>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</si>
  <si>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</si>
  <si>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</si>
  <si>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</si>
  <si>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</si>
  <si>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</si>
  <si>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</si>
  <si>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</si>
  <si>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</si>
  <si>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</si>
  <si>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</si>
  <si>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</si>
  <si>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</si>
  <si>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</si>
  <si>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</si>
  <si>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</si>
  <si>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</si>
  <si>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</si>
  <si>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</si>
  <si>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</si>
  <si>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</si>
  <si>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</si>
  <si>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</si>
  <si>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</si>
  <si>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</si>
  <si>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</si>
  <si>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</si>
  <si>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</si>
  <si>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</si>
  <si>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</si>
  <si>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</si>
  <si>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</si>
  <si>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</si>
  <si>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</si>
  <si>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</si>
  <si>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</si>
  <si>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</si>
  <si>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</si>
  <si>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</si>
  <si>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</si>
  <si>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</si>
  <si>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</si>
  <si>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</si>
  <si>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</si>
  <si>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</si>
  <si>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</si>
  <si>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</si>
  <si>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</si>
  <si>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</si>
  <si>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</si>
  <si>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</si>
  <si>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</si>
  <si>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</si>
  <si>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</si>
  <si>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</si>
  <si>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</si>
  <si>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</si>
  <si>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</si>
  <si>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</si>
  <si>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</si>
  <si>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</si>
  <si>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</si>
  <si>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</si>
  <si>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</si>
  <si>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</si>
  <si>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</si>
  <si>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</si>
  <si>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</si>
  <si>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</si>
  <si>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</si>
  <si>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</si>
  <si>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</si>
  <si>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</si>
  <si>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</si>
  <si>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</si>
  <si>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</si>
  <si>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</si>
  <si>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</si>
  <si>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</si>
  <si>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</si>
  <si>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</si>
  <si>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</si>
  <si>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</si>
  <si>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</si>
  <si>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</si>
  <si>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</si>
  <si>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</si>
  <si>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</si>
  <si>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</si>
  <si>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</si>
  <si>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</si>
  <si>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</si>
  <si>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</si>
  <si>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</si>
  <si>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</si>
  <si>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</si>
  <si>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</si>
  <si>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</si>
  <si>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</si>
  <si>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</si>
  <si>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</si>
  <si>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</si>
  <si>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</si>
  <si>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</si>
  <si>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</si>
  <si>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</si>
  <si>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</si>
  <si>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</si>
  <si>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</si>
  <si>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</si>
  <si>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</si>
  <si>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</si>
  <si>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</si>
  <si>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</si>
  <si>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</si>
  <si>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</si>
  <si>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</si>
  <si>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</si>
  <si>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</si>
  <si>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</si>
  <si>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</si>
  <si>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</si>
  <si>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</si>
  <si>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</si>
  <si>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</si>
  <si>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</si>
  <si>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</si>
  <si>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</si>
  <si>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</si>
  <si>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</si>
  <si>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</si>
  <si>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</si>
  <si>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</si>
  <si>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</si>
  <si>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</si>
  <si>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</si>
  <si>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</si>
  <si>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</si>
  <si>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</si>
  <si>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</si>
  <si>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</si>
  <si>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</si>
  <si>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</si>
  <si>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</si>
  <si>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</si>
  <si>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</si>
  <si>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</si>
  <si>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</si>
  <si>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</si>
  <si>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</si>
  <si>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</si>
  <si>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</si>
  <si>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</si>
  <si>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</si>
  <si>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</si>
  <si>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</si>
  <si>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</si>
  <si>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</si>
  <si>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</si>
  <si>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</si>
  <si>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</si>
  <si>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</si>
  <si>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</si>
  <si>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</si>
  <si>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</si>
  <si>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</si>
  <si>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</si>
  <si>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</si>
  <si>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</si>
  <si>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</si>
  <si>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</si>
  <si>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</si>
  <si>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</si>
  <si>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</si>
  <si>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</si>
  <si>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</si>
  <si>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</si>
  <si>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</si>
  <si>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</si>
  <si>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</si>
  <si>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</si>
  <si>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</si>
  <si>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</si>
  <si>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</si>
  <si>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</si>
  <si>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</si>
  <si>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</si>
  <si>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</si>
  <si>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</si>
  <si>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</si>
  <si>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</si>
  <si>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</si>
  <si>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</si>
  <si>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</si>
  <si>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</si>
  <si>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</si>
  <si>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</si>
  <si>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</si>
  <si>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</si>
  <si>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</si>
  <si>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</si>
  <si>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</si>
  <si>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</si>
  <si>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</si>
  <si>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</si>
  <si>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</si>
  <si>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</si>
  <si>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</si>
  <si>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</si>
  <si>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</si>
  <si>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</si>
  <si>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</si>
  <si>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</si>
  <si>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</si>
  <si>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</si>
  <si>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</si>
  <si>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</si>
  <si>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</si>
  <si>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</si>
  <si>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</si>
  <si>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</si>
  <si>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</si>
  <si>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</si>
  <si>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</si>
  <si>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</si>
  <si>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</si>
  <si>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</si>
  <si>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</si>
  <si>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</si>
  <si>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</si>
  <si>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</si>
  <si>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</si>
  <si>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</si>
  <si>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</si>
  <si>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</si>
  <si>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</si>
  <si>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</si>
  <si>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</si>
  <si>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</si>
  <si>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</si>
  <si>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</si>
  <si>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</si>
  <si>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</si>
  <si>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</si>
  <si>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</si>
  <si>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</si>
  <si>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</si>
  <si>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</si>
  <si>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</si>
  <si>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</si>
  <si>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</si>
  <si>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</si>
  <si>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</si>
  <si>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</si>
  <si>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</si>
  <si>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</si>
  <si>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</si>
  <si>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</si>
  <si>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</si>
  <si>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</si>
  <si>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</si>
  <si>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</si>
  <si>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</si>
  <si>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</si>
  <si>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</si>
  <si>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</si>
  <si>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</si>
  <si>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</si>
  <si>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</si>
  <si>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</si>
  <si>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</si>
  <si>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</si>
  <si>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</si>
  <si>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</si>
  <si>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</si>
  <si>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</si>
  <si>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</si>
  <si>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</si>
  <si>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</si>
  <si>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</si>
  <si>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</si>
  <si>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</si>
  <si>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</si>
  <si>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</si>
  <si>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</si>
  <si>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</si>
  <si>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</si>
  <si>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</si>
  <si>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</si>
  <si>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</si>
  <si>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</si>
  <si>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</si>
  <si>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</si>
  <si>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</si>
  <si>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</si>
  <si>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</si>
  <si>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</si>
  <si>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</si>
  <si>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</si>
  <si>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</si>
  <si>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</si>
  <si>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</si>
  <si>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</si>
  <si>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</si>
  <si>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</si>
  <si>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</si>
  <si>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</si>
  <si>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</si>
  <si>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</si>
  <si>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</si>
  <si>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</si>
  <si>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</si>
  <si>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</si>
  <si>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</si>
  <si>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</si>
  <si>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</si>
  <si>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</si>
  <si>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</si>
  <si>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</si>
  <si>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</si>
  <si>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</si>
  <si>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</si>
  <si>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</si>
  <si>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</si>
  <si>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</si>
  <si>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</si>
  <si>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</si>
  <si>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</si>
  <si>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</si>
  <si>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</si>
  <si>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</si>
  <si>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</si>
  <si>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</si>
  <si>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</si>
  <si>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</si>
  <si>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</si>
  <si>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</si>
  <si>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</si>
  <si>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</si>
  <si>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</si>
  <si>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</si>
  <si>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</si>
  <si>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</si>
  <si>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</si>
  <si>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</si>
  <si>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</si>
  <si>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</si>
  <si>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</si>
  <si>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</si>
  <si>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</si>
  <si>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</si>
  <si>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</si>
  <si>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</si>
  <si>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</si>
  <si>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</si>
  <si>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</si>
  <si>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</si>
  <si>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</si>
  <si>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</si>
  <si>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</si>
  <si>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</si>
  <si>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</si>
  <si>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</si>
  <si>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</si>
  <si>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</si>
  <si>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</si>
  <si>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</si>
  <si>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</si>
  <si>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</si>
  <si>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</si>
  <si>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</si>
  <si>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</si>
  <si>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</si>
  <si>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</si>
  <si>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</si>
  <si>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</si>
  <si>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</si>
  <si>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</si>
  <si>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</si>
  <si>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</si>
  <si>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</si>
  <si>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</si>
  <si>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</si>
  <si>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</si>
  <si>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</si>
  <si>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</si>
  <si>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</si>
  <si>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</si>
  <si>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</si>
  <si>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</si>
  <si>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</si>
  <si>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</si>
  <si>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</si>
  <si>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</si>
  <si>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</si>
  <si>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</si>
  <si>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</si>
  <si>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</si>
  <si>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</si>
  <si>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</si>
  <si>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</si>
  <si>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</si>
  <si>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</si>
  <si>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</si>
  <si>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</si>
  <si>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</si>
  <si>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</si>
  <si>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</si>
  <si>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</si>
  <si>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</si>
  <si>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</si>
  <si>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</si>
  <si>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</si>
  <si>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</si>
  <si>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</si>
  <si>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</si>
  <si>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</si>
  <si>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</si>
  <si>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</si>
  <si>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</si>
  <si>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</si>
  <si>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</si>
  <si>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</si>
  <si>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</si>
  <si>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</si>
  <si>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</si>
  <si>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</si>
  <si>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</si>
  <si>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</si>
  <si>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</si>
  <si>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</si>
  <si>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</si>
  <si>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</si>
  <si>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</si>
  <si>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</si>
  <si>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</si>
  <si>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</si>
  <si>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</si>
  <si>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</si>
  <si>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</si>
  <si>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</si>
  <si>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</si>
  <si>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</si>
  <si>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</si>
  <si>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</si>
  <si>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</si>
  <si>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</si>
  <si>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</si>
  <si>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</si>
  <si>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</si>
  <si>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</si>
  <si>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</si>
  <si>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</si>
  <si>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</si>
  <si>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</si>
  <si>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</si>
  <si>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</si>
  <si>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</si>
  <si>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</si>
  <si>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</si>
  <si>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</si>
  <si>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</si>
  <si>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</si>
  <si>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</si>
  <si>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</si>
  <si>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</si>
  <si>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</si>
  <si>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</si>
  <si>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</si>
  <si>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</si>
  <si>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</si>
  <si>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</si>
  <si>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</si>
  <si>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</si>
  <si>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</si>
  <si>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</si>
  <si>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</si>
  <si>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</si>
  <si>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</si>
  <si>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</si>
  <si>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</si>
  <si>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</si>
  <si>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</si>
  <si>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</si>
  <si>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</si>
  <si>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</si>
  <si>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</si>
  <si>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</si>
  <si>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</si>
  <si>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</si>
  <si>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</si>
  <si>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</si>
  <si>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</si>
  <si>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</si>
  <si>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</si>
  <si>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</si>
  <si>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</si>
  <si>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</si>
  <si>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</si>
  <si>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</si>
  <si>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</si>
  <si>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</si>
  <si>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</si>
  <si>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</si>
  <si>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</si>
  <si>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</si>
  <si>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</si>
  <si>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</si>
  <si>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</si>
  <si>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</si>
  <si>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</si>
  <si>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</si>
  <si>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</si>
  <si>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</si>
  <si>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</si>
  <si>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</si>
  <si>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</si>
  <si>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</si>
  <si>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</si>
  <si>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</si>
  <si>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</si>
  <si>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</si>
  <si>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</si>
  <si>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</si>
  <si>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</si>
  <si>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</si>
  <si>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</si>
  <si>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</si>
  <si>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</si>
  <si>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</si>
  <si>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</si>
  <si>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</si>
  <si>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</si>
  <si>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</si>
  <si>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</si>
  <si>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</si>
  <si>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</si>
  <si>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</si>
  <si>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</si>
  <si>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</si>
  <si>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</si>
  <si>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</si>
  <si>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</si>
  <si>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</si>
  <si>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</si>
  <si>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</si>
  <si>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</si>
  <si>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</si>
  <si>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</si>
  <si>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</si>
  <si>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</si>
  <si>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</si>
  <si>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</si>
  <si>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</si>
  <si>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</si>
  <si>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</si>
  <si>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</si>
  <si>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</si>
  <si>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</si>
  <si>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</si>
  <si>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</si>
  <si>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</si>
  <si>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</si>
  <si>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</si>
  <si>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</si>
  <si>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</si>
  <si>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</si>
  <si>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</si>
  <si>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</si>
  <si>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</si>
  <si>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</si>
  <si>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</si>
  <si>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</si>
  <si>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</si>
  <si>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</si>
  <si>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</si>
  <si>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</si>
  <si>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</si>
  <si>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</si>
  <si>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</si>
  <si>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</si>
  <si>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</si>
  <si>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</si>
  <si>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</si>
  <si>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</si>
  <si>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</si>
  <si>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</si>
  <si>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</si>
  <si>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</si>
  <si>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</si>
  <si>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</si>
  <si>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</si>
  <si>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</si>
  <si>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</si>
  <si>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</si>
  <si>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</si>
  <si>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</si>
  <si>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</si>
  <si>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</si>
  <si>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</si>
  <si>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</si>
  <si>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</si>
  <si>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</si>
  <si>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</si>
  <si>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</si>
  <si>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</si>
  <si>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</si>
  <si>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</si>
  <si>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</si>
  <si>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</si>
  <si>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</si>
  <si>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</si>
  <si>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</si>
  <si>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</si>
  <si>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</si>
  <si>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</si>
  <si>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</si>
  <si>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</si>
  <si>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</si>
  <si>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</si>
  <si>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</si>
  <si>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</si>
  <si>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</si>
  <si>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</si>
  <si>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</si>
  <si>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</si>
  <si>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</si>
  <si>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</si>
  <si>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</si>
  <si>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</si>
  <si>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</si>
  <si>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</si>
  <si>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</si>
  <si>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</si>
  <si>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</si>
  <si>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</si>
  <si>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</si>
  <si>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</si>
  <si>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</si>
  <si>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</si>
  <si>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</si>
  <si>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</si>
  <si>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</si>
  <si>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</si>
  <si>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</si>
  <si>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</si>
  <si>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</si>
  <si>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</si>
  <si>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</si>
  <si>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</si>
  <si>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</si>
  <si>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</si>
  <si>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</si>
  <si>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</si>
  <si>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</si>
  <si>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</si>
  <si>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</si>
  <si>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</si>
  <si>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</si>
  <si>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</si>
  <si>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</si>
  <si>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</si>
  <si>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</si>
  <si>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</si>
  <si>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</si>
  <si>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</si>
  <si>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</si>
  <si>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</si>
  <si>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</si>
  <si>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</si>
  <si>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</si>
  <si>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</si>
  <si>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</si>
  <si>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</si>
  <si>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</si>
  <si>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</si>
  <si>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</si>
  <si>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</si>
  <si>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</si>
  <si>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</si>
  <si>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</si>
  <si>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</si>
  <si>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</si>
  <si>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</si>
  <si>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</si>
  <si>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</si>
  <si>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</si>
  <si>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</si>
  <si>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</si>
  <si>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</si>
  <si>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</si>
  <si>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</si>
  <si>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</si>
  <si>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</si>
  <si>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</si>
  <si>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</si>
  <si>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</si>
  <si>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</si>
  <si>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</si>
  <si>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</si>
  <si>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</si>
  <si>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</si>
  <si>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</si>
  <si>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</si>
  <si>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</si>
  <si>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</si>
  <si>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</si>
  <si>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</si>
  <si>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</si>
  <si>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</si>
  <si>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</si>
  <si>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</si>
  <si>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</si>
  <si>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</si>
  <si>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</si>
  <si>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</si>
  <si>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</si>
  <si>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</si>
  <si>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</si>
  <si>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</si>
  <si>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</si>
  <si>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</si>
  <si>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</si>
  <si>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</si>
  <si>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</si>
  <si>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</si>
  <si>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</si>
  <si>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</si>
  <si>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</si>
  <si>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</si>
  <si>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</si>
  <si>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</si>
  <si>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</si>
  <si>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</si>
  <si>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</si>
  <si>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</si>
  <si>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</si>
  <si>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</si>
  <si>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</si>
  <si>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</si>
  <si>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</si>
  <si>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</si>
  <si>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</si>
  <si>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</si>
  <si>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</si>
  <si>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</si>
  <si>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</si>
  <si>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</si>
  <si>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</si>
  <si>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</si>
  <si>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</si>
  <si>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</si>
  <si>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</si>
  <si>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</si>
  <si>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</si>
  <si>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</si>
  <si>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</si>
  <si>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</si>
  <si>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</si>
  <si>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</si>
  <si>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</si>
  <si>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</si>
  <si>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</si>
  <si>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</si>
  <si>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</si>
  <si>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</si>
  <si>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</si>
  <si>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</si>
  <si>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</si>
  <si>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</si>
  <si>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</si>
  <si>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</si>
  <si>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</si>
  <si>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</si>
  <si>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</si>
  <si>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</si>
  <si>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</si>
  <si>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</si>
  <si>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</si>
  <si>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</si>
  <si>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</si>
  <si>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</si>
  <si>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</si>
  <si>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</si>
  <si>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</si>
  <si>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</si>
  <si>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</si>
  <si>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</si>
  <si>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</si>
  <si>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</si>
  <si>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</si>
  <si>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</si>
  <si>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</si>
  <si>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</si>
  <si>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</si>
  <si>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</si>
  <si>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</si>
  <si>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</si>
  <si>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</si>
  <si>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</si>
  <si>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</si>
  <si>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</si>
  <si>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</si>
  <si>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</si>
  <si>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</si>
  <si>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</si>
  <si>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</si>
  <si>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</si>
  <si>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</si>
  <si>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</si>
  <si>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</si>
  <si>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</si>
  <si>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</si>
  <si>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</si>
  <si>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</si>
  <si>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</si>
  <si>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</si>
  <si>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</si>
  <si>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</si>
  <si>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</si>
  <si>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</si>
  <si>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</si>
  <si>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</si>
  <si>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</si>
  <si>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</si>
  <si>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</si>
  <si>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</si>
  <si>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</si>
  <si>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</si>
  <si>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</si>
  <si>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</si>
  <si>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</si>
  <si>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</si>
  <si>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</si>
  <si>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</si>
  <si>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</si>
  <si>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</si>
  <si>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</si>
  <si>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</si>
  <si>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</si>
  <si>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</si>
  <si>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</si>
  <si>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</si>
  <si>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</si>
  <si>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</si>
  <si>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</si>
  <si>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</si>
  <si>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</si>
  <si>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</si>
  <si>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</si>
  <si>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</si>
  <si>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</si>
  <si>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</si>
  <si>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</si>
  <si>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</si>
  <si>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</si>
  <si>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</si>
  <si>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</si>
  <si>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</si>
  <si>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</si>
  <si>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</si>
  <si>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</si>
  <si>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</si>
  <si>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</si>
  <si>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</si>
  <si>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</si>
  <si>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</si>
  <si>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</si>
  <si>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</si>
  <si>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</si>
  <si>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</si>
  <si>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</si>
  <si>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</si>
  <si>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</si>
  <si>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</si>
  <si>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</si>
  <si>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</si>
  <si>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</si>
  <si>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</si>
  <si>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</si>
  <si>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</si>
  <si>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</si>
  <si>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</si>
  <si>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</si>
  <si>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</si>
  <si>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</si>
  <si>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</si>
  <si>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</si>
  <si>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</si>
  <si>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</si>
  <si>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</si>
  <si>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</si>
  <si>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</si>
  <si>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</si>
  <si>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</si>
  <si>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</si>
  <si>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</si>
  <si>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</si>
  <si>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</si>
  <si>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</si>
  <si>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</si>
  <si>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</si>
  <si>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</si>
  <si>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</si>
  <si>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</si>
  <si>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</si>
  <si>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</si>
  <si>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</si>
  <si>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</si>
  <si>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</si>
  <si>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</si>
  <si>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</si>
  <si>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</si>
  <si>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</si>
  <si>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</si>
  <si>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</si>
  <si>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</si>
  <si>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</si>
  <si>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</si>
  <si>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</si>
  <si>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</si>
  <si>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</si>
  <si>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</si>
  <si>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</si>
  <si>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</si>
  <si>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</si>
  <si>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</si>
  <si>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</si>
  <si>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</si>
  <si>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</si>
  <si>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</si>
  <si>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</si>
  <si>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</si>
  <si>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</si>
  <si>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</si>
  <si>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</si>
  <si>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</si>
  <si>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</si>
  <si>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</si>
  <si>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</si>
  <si>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</si>
  <si>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</si>
  <si>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</si>
  <si>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</si>
  <si>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</si>
  <si>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</si>
  <si>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</si>
  <si>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</si>
  <si>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</si>
  <si>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</si>
  <si>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</si>
  <si>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</si>
  <si>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</si>
  <si>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</si>
  <si>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</si>
  <si>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</si>
  <si>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</si>
  <si>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</si>
  <si>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</si>
  <si>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</si>
  <si>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</si>
  <si>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</si>
  <si>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</si>
  <si>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</si>
  <si>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</si>
  <si>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</si>
  <si>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</si>
  <si>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</si>
  <si>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</si>
  <si>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</si>
  <si>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</si>
  <si>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</si>
  <si>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</si>
  <si>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</si>
  <si>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</si>
  <si>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</si>
  <si>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</si>
  <si>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</si>
  <si>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</si>
  <si>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</si>
  <si>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</si>
  <si>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</si>
  <si>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</si>
  <si>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</si>
  <si>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</si>
  <si>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</si>
  <si>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</si>
  <si>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</si>
  <si>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</si>
  <si>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</si>
  <si>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</si>
  <si>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</si>
  <si>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</si>
  <si>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</si>
  <si>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</si>
  <si>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</si>
  <si>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</si>
  <si>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</si>
  <si>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</si>
  <si>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</si>
  <si>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</si>
  <si>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</si>
  <si>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</si>
  <si>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</si>
  <si>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</si>
  <si>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</si>
  <si>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</si>
  <si>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</si>
  <si>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</si>
  <si>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</si>
  <si>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</si>
  <si>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</si>
  <si>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</si>
  <si>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</si>
  <si>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</si>
  <si>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</si>
  <si>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</si>
  <si>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</si>
  <si>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</si>
  <si>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</si>
  <si>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</si>
  <si>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</si>
  <si>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</si>
  <si>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</si>
  <si>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</si>
  <si>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</si>
  <si>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</si>
  <si>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</si>
  <si>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</si>
  <si>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</si>
  <si>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</si>
  <si>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</si>
  <si>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</si>
  <si>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</si>
  <si>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</si>
  <si>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</si>
  <si>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</si>
  <si>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</si>
  <si>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</si>
  <si>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</si>
  <si>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</si>
  <si>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</si>
  <si>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</si>
  <si>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</si>
  <si>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</si>
  <si>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</si>
  <si>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</si>
  <si>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</si>
  <si>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</si>
  <si>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</si>
  <si>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</si>
  <si>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</si>
  <si>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</si>
  <si>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</si>
  <si>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</si>
  <si>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</si>
  <si>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</si>
  <si>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</si>
  <si>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</si>
  <si>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</si>
  <si>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</si>
  <si>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</si>
  <si>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</si>
  <si>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</si>
  <si>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</si>
  <si>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</si>
  <si>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</si>
  <si>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</si>
  <si>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</si>
  <si>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</si>
  <si>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</si>
  <si>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</si>
  <si>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</si>
  <si>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</si>
  <si>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</si>
  <si>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</si>
  <si>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</si>
  <si>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</si>
  <si>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</si>
  <si>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</si>
  <si>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</si>
  <si>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</si>
  <si>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</si>
  <si>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</si>
  <si>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</si>
  <si>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</si>
  <si>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</si>
  <si>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</si>
  <si>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</si>
  <si>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</si>
  <si>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</si>
  <si>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</si>
  <si>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</si>
  <si>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</si>
  <si>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</si>
  <si>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</si>
  <si>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</si>
  <si>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</si>
  <si>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</si>
  <si>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</si>
  <si>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</si>
  <si>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</si>
  <si>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</si>
  <si>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</si>
  <si>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</si>
  <si>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</si>
  <si>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</si>
  <si>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</si>
  <si>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</si>
  <si>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</si>
  <si>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</si>
  <si>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</si>
  <si>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</si>
  <si>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</si>
  <si>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</si>
  <si>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</si>
  <si>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</si>
  <si>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</si>
  <si>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</si>
  <si>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</si>
  <si>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</si>
  <si>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</si>
  <si>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</si>
  <si>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</si>
  <si>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</si>
  <si>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</si>
  <si>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</si>
  <si>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</si>
  <si>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</si>
  <si>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</si>
  <si>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</si>
  <si>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</si>
  <si>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</si>
  <si>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</si>
  <si>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</si>
  <si>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</si>
  <si>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</si>
  <si>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</si>
  <si>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</si>
  <si>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</si>
  <si>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</si>
  <si>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</si>
  <si>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</si>
  <si>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</si>
  <si>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</si>
  <si>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</si>
  <si>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</si>
  <si>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</si>
  <si>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</si>
  <si>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</si>
  <si>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</si>
  <si>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</si>
  <si>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2021-20-10000727</t>
  </si>
  <si>
    <t>20-137-2019</t>
  </si>
  <si>
    <t>20-344-2018</t>
  </si>
  <si>
    <t>20-362-2017</t>
  </si>
  <si>
    <t>20-239-2016</t>
  </si>
  <si>
    <t>20-662-2016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</si>
  <si>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</si>
  <si>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</si>
  <si>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</si>
  <si>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</si>
  <si>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</si>
  <si>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</si>
  <si>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</si>
  <si>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</si>
  <si>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</si>
  <si>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</si>
  <si>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</si>
  <si>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</si>
  <si>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20-414-2017</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</si>
  <si>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</si>
  <si>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20-139-2017</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</si>
  <si>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</si>
  <si>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20-672-2016</t>
  </si>
  <si>
    <t>20-575-2016</t>
  </si>
  <si>
    <t>20-387-2017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</si>
  <si>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</si>
  <si>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</si>
  <si>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</si>
  <si>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</si>
  <si>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</si>
  <si>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</si>
  <si>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</si>
  <si>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</si>
  <si>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</si>
  <si>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</si>
  <si>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</si>
  <si>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</si>
  <si>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</si>
  <si>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</si>
  <si>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</si>
  <si>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</si>
  <si>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</si>
  <si>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</si>
  <si>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</si>
  <si>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96-2019</t>
  </si>
  <si>
    <t>218-2018</t>
  </si>
  <si>
    <t>352-2017</t>
  </si>
  <si>
    <t>475-2016</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</si>
  <si>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</si>
  <si>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</si>
  <si>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</si>
  <si>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</si>
  <si>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</si>
  <si>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</si>
  <si>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</si>
  <si>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</si>
  <si>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Cra 11 #10-29 Apto 301</t>
  </si>
  <si>
    <t>Cra 8 #13b-106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</si>
</sst>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0" zoomScaleNormal="80" zoomScaleSheetLayoutView="40" zoomScalePageLayoutView="40" workbookViewId="0">
      <selection activeCell="H114" sqref="H114:H14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186"/>
      <c r="I20" s="149" t="s">
        <v>459</v>
      </c>
      <c r="J20" s="150" t="s">
        <v>475</v>
      </c>
      <c r="K20" s="151">
        <v>4030058305</v>
      </c>
      <c r="L20" s="152">
        <v>43876</v>
      </c>
      <c r="M20" s="152">
        <v>44196</v>
      </c>
      <c r="N20" s="135">
        <f>+(M20-L20)/30</f>
        <v>10.666666666666666</v>
      </c>
      <c r="O20" s="138"/>
      <c r="U20" s="134"/>
      <c r="V20" s="105">
        <f ca="1">NOW()</f>
        <v>44193.574653703705</v>
      </c>
      <c r="W20" s="105">
        <f ca="1">NOW()</f>
        <v>44193.574653703705</v>
      </c>
    </row>
    <row r="21" spans="1:23" ht="30" customHeight="1" outlineLevel="1" x14ac:dyDescent="0.25">
      <c r="A21" s="9"/>
      <c r="B21" s="71"/>
      <c r="C21" s="5"/>
      <c r="D21" s="5"/>
      <c r="E21" s="5"/>
      <c r="F21" s="5"/>
      <c r="G21" s="5"/>
      <c r="H21" s="70"/>
      <c r="I21" s="149" t="s">
        <v>459</v>
      </c>
      <c r="J21" s="150" t="s">
        <v>483</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PROFESIONALES EN PROGRAMAS DE PROMOCION Y PREVENCION PARA LA SALUD LA EDUCACION LA FAMILIA Y LA COMUNIDAD APSEFACOM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2727</v>
      </c>
      <c r="E48" s="145">
        <v>43483</v>
      </c>
      <c r="F48" s="145">
        <v>43821</v>
      </c>
      <c r="G48" s="160">
        <f>IF(AND(E48&lt;&gt;"",F48&lt;&gt;""),((F48-E48)/30),"")</f>
        <v>11.266666666666667</v>
      </c>
      <c r="H48" s="114" t="s">
        <v>2678</v>
      </c>
      <c r="I48" s="113" t="s">
        <v>459</v>
      </c>
      <c r="J48" s="113" t="s">
        <v>463</v>
      </c>
      <c r="K48" s="116">
        <v>861574973</v>
      </c>
      <c r="L48" s="115" t="s">
        <v>1148</v>
      </c>
      <c r="M48" s="117">
        <v>1</v>
      </c>
      <c r="N48" s="124" t="s">
        <v>27</v>
      </c>
      <c r="O48" s="115" t="s">
        <v>1148</v>
      </c>
      <c r="P48" s="78"/>
    </row>
    <row r="49" spans="1:16" s="6" customFormat="1" ht="24.75" customHeight="1" x14ac:dyDescent="0.25">
      <c r="A49" s="143">
        <v>2</v>
      </c>
      <c r="B49" s="122" t="s">
        <v>2677</v>
      </c>
      <c r="C49" s="124" t="s">
        <v>31</v>
      </c>
      <c r="D49" s="121" t="s">
        <v>2728</v>
      </c>
      <c r="E49" s="145">
        <v>43405</v>
      </c>
      <c r="F49" s="145">
        <v>43434</v>
      </c>
      <c r="G49" s="160">
        <f t="shared" ref="G49:G50" si="2">IF(AND(E49&lt;&gt;"",F49&lt;&gt;""),((F49-E49)/30),"")</f>
        <v>0.96666666666666667</v>
      </c>
      <c r="H49" s="122" t="s">
        <v>2679</v>
      </c>
      <c r="I49" s="121" t="s">
        <v>459</v>
      </c>
      <c r="J49" s="121" t="s">
        <v>463</v>
      </c>
      <c r="K49" s="123">
        <v>109601212</v>
      </c>
      <c r="L49" s="124" t="s">
        <v>1148</v>
      </c>
      <c r="M49" s="117">
        <v>1</v>
      </c>
      <c r="N49" s="124" t="s">
        <v>27</v>
      </c>
      <c r="O49" s="124" t="s">
        <v>1148</v>
      </c>
      <c r="P49" s="78"/>
    </row>
    <row r="50" spans="1:16" s="6" customFormat="1" ht="24.75" customHeight="1" x14ac:dyDescent="0.25">
      <c r="A50" s="143">
        <v>3</v>
      </c>
      <c r="B50" s="122" t="s">
        <v>2677</v>
      </c>
      <c r="C50" s="124" t="s">
        <v>31</v>
      </c>
      <c r="D50" s="121" t="s">
        <v>2729</v>
      </c>
      <c r="E50" s="145">
        <v>43085</v>
      </c>
      <c r="F50" s="145">
        <v>43404</v>
      </c>
      <c r="G50" s="160">
        <f t="shared" si="2"/>
        <v>10.633333333333333</v>
      </c>
      <c r="H50" s="122" t="s">
        <v>2680</v>
      </c>
      <c r="I50" s="121" t="s">
        <v>459</v>
      </c>
      <c r="J50" s="121" t="s">
        <v>463</v>
      </c>
      <c r="K50" s="123">
        <v>707880472</v>
      </c>
      <c r="L50" s="124" t="s">
        <v>1148</v>
      </c>
      <c r="M50" s="117">
        <v>1</v>
      </c>
      <c r="N50" s="124" t="s">
        <v>27</v>
      </c>
      <c r="O50" s="124" t="s">
        <v>26</v>
      </c>
      <c r="P50" s="78"/>
    </row>
    <row r="51" spans="1:16" s="6" customFormat="1" ht="24.75" customHeight="1" outlineLevel="1" x14ac:dyDescent="0.25">
      <c r="A51" s="143">
        <v>4</v>
      </c>
      <c r="B51" s="122" t="s">
        <v>2677</v>
      </c>
      <c r="C51" s="124" t="s">
        <v>31</v>
      </c>
      <c r="D51" s="121" t="s">
        <v>2730</v>
      </c>
      <c r="E51" s="145">
        <v>42401</v>
      </c>
      <c r="F51" s="145">
        <v>42719</v>
      </c>
      <c r="G51" s="160">
        <f t="shared" ref="G51:G107" si="3">IF(AND(E51&lt;&gt;"",F51&lt;&gt;""),((F51-E51)/30),"")</f>
        <v>10.6</v>
      </c>
      <c r="H51" s="119" t="s">
        <v>2680</v>
      </c>
      <c r="I51" s="121" t="s">
        <v>459</v>
      </c>
      <c r="J51" s="121" t="s">
        <v>463</v>
      </c>
      <c r="K51" s="123">
        <v>738066036</v>
      </c>
      <c r="L51" s="124" t="s">
        <v>1148</v>
      </c>
      <c r="M51" s="117">
        <v>1</v>
      </c>
      <c r="N51" s="124" t="s">
        <v>27</v>
      </c>
      <c r="O51" s="124" t="s">
        <v>1148</v>
      </c>
      <c r="P51" s="78"/>
    </row>
    <row r="52" spans="1:16" s="7" customFormat="1" ht="24.75" customHeight="1" outlineLevel="1" x14ac:dyDescent="0.25">
      <c r="A52" s="144">
        <v>5</v>
      </c>
      <c r="B52" s="122" t="s">
        <v>2677</v>
      </c>
      <c r="C52" s="124" t="s">
        <v>31</v>
      </c>
      <c r="D52" s="121" t="s">
        <v>2731</v>
      </c>
      <c r="E52" s="145">
        <v>42720</v>
      </c>
      <c r="F52" s="145">
        <v>43084</v>
      </c>
      <c r="G52" s="160">
        <f t="shared" si="3"/>
        <v>12.133333333333333</v>
      </c>
      <c r="H52" s="122" t="s">
        <v>2732</v>
      </c>
      <c r="I52" s="121" t="s">
        <v>459</v>
      </c>
      <c r="J52" s="121" t="s">
        <v>463</v>
      </c>
      <c r="K52" s="118">
        <v>875506765</v>
      </c>
      <c r="L52" s="124" t="s">
        <v>1148</v>
      </c>
      <c r="M52" s="117">
        <v>1</v>
      </c>
      <c r="N52" s="124" t="s">
        <v>27</v>
      </c>
      <c r="O52" s="124" t="s">
        <v>1148</v>
      </c>
      <c r="P52" s="79"/>
    </row>
    <row r="53" spans="1:16" s="7" customFormat="1" ht="24.75" customHeight="1" outlineLevel="1" x14ac:dyDescent="0.25">
      <c r="A53" s="144">
        <v>6</v>
      </c>
      <c r="B53" s="122" t="s">
        <v>2677</v>
      </c>
      <c r="C53" s="124" t="s">
        <v>31</v>
      </c>
      <c r="D53" s="121" t="s">
        <v>2744</v>
      </c>
      <c r="E53" s="145">
        <v>43081</v>
      </c>
      <c r="F53" s="145">
        <v>43451</v>
      </c>
      <c r="G53" s="160">
        <f t="shared" si="3"/>
        <v>12.333333333333334</v>
      </c>
      <c r="H53" s="122" t="s">
        <v>2745</v>
      </c>
      <c r="I53" s="121" t="s">
        <v>459</v>
      </c>
      <c r="J53" s="121" t="s">
        <v>461</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2744</v>
      </c>
      <c r="E54" s="145">
        <v>43081</v>
      </c>
      <c r="F54" s="145">
        <v>43451</v>
      </c>
      <c r="G54" s="160">
        <f t="shared" si="3"/>
        <v>12.333333333333334</v>
      </c>
      <c r="H54" s="122" t="s">
        <v>2745</v>
      </c>
      <c r="I54" s="121" t="s">
        <v>459</v>
      </c>
      <c r="J54" s="121" t="s">
        <v>465</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2744</v>
      </c>
      <c r="E55" s="145">
        <v>43081</v>
      </c>
      <c r="F55" s="145">
        <v>43451</v>
      </c>
      <c r="G55" s="160">
        <f t="shared" si="3"/>
        <v>12.333333333333334</v>
      </c>
      <c r="H55" s="122" t="s">
        <v>2745</v>
      </c>
      <c r="I55" s="121" t="s">
        <v>459</v>
      </c>
      <c r="J55" s="121" t="s">
        <v>463</v>
      </c>
      <c r="K55" s="123">
        <v>1937334834</v>
      </c>
      <c r="L55" s="124" t="s">
        <v>1148</v>
      </c>
      <c r="M55" s="117">
        <v>1</v>
      </c>
      <c r="N55" s="124" t="s">
        <v>27</v>
      </c>
      <c r="O55" s="124" t="s">
        <v>1148</v>
      </c>
      <c r="P55" s="79"/>
    </row>
    <row r="56" spans="1:16" s="7" customFormat="1" ht="24.75" customHeight="1" outlineLevel="1" x14ac:dyDescent="0.25">
      <c r="A56" s="144">
        <v>9</v>
      </c>
      <c r="B56" s="122" t="s">
        <v>2677</v>
      </c>
      <c r="C56" s="124" t="s">
        <v>31</v>
      </c>
      <c r="D56" s="121" t="s">
        <v>2744</v>
      </c>
      <c r="E56" s="145">
        <v>43081</v>
      </c>
      <c r="F56" s="145">
        <v>43451</v>
      </c>
      <c r="G56" s="160">
        <f t="shared" si="3"/>
        <v>12.333333333333334</v>
      </c>
      <c r="H56" s="122" t="s">
        <v>2745</v>
      </c>
      <c r="I56" s="121" t="s">
        <v>459</v>
      </c>
      <c r="J56" s="121" t="s">
        <v>481</v>
      </c>
      <c r="K56" s="123">
        <v>1937334834</v>
      </c>
      <c r="L56" s="124" t="s">
        <v>1148</v>
      </c>
      <c r="M56" s="117">
        <v>1</v>
      </c>
      <c r="N56" s="124" t="s">
        <v>27</v>
      </c>
      <c r="O56" s="124" t="s">
        <v>1148</v>
      </c>
      <c r="P56" s="79"/>
    </row>
    <row r="57" spans="1:16" s="7" customFormat="1" ht="24.75" customHeight="1" outlineLevel="1" x14ac:dyDescent="0.25">
      <c r="A57" s="144">
        <v>10</v>
      </c>
      <c r="B57" s="122" t="s">
        <v>2677</v>
      </c>
      <c r="C57" s="124" t="s">
        <v>31</v>
      </c>
      <c r="D57" s="121" t="s">
        <v>2746</v>
      </c>
      <c r="E57" s="145">
        <v>42822</v>
      </c>
      <c r="F57" s="145">
        <v>43081</v>
      </c>
      <c r="G57" s="160">
        <f t="shared" si="3"/>
        <v>8.6333333333333329</v>
      </c>
      <c r="H57" s="64" t="s">
        <v>2747</v>
      </c>
      <c r="I57" s="63" t="s">
        <v>459</v>
      </c>
      <c r="J57" s="63" t="s">
        <v>461</v>
      </c>
      <c r="K57" s="66">
        <v>1389659123</v>
      </c>
      <c r="L57" s="124" t="s">
        <v>1148</v>
      </c>
      <c r="M57" s="117">
        <v>1</v>
      </c>
      <c r="N57" s="124" t="s">
        <v>27</v>
      </c>
      <c r="O57" s="124" t="s">
        <v>1148</v>
      </c>
      <c r="P57" s="79"/>
    </row>
    <row r="58" spans="1:16" s="7" customFormat="1" ht="24.75" customHeight="1" outlineLevel="1" x14ac:dyDescent="0.25">
      <c r="A58" s="144">
        <v>11</v>
      </c>
      <c r="B58" s="122" t="s">
        <v>2677</v>
      </c>
      <c r="C58" s="124" t="s">
        <v>31</v>
      </c>
      <c r="D58" s="63" t="s">
        <v>2746</v>
      </c>
      <c r="E58" s="145">
        <v>42822</v>
      </c>
      <c r="F58" s="145">
        <v>43081</v>
      </c>
      <c r="G58" s="160">
        <f t="shared" si="3"/>
        <v>8.6333333333333329</v>
      </c>
      <c r="H58" s="64" t="s">
        <v>2747</v>
      </c>
      <c r="I58" s="63" t="s">
        <v>459</v>
      </c>
      <c r="J58" s="121" t="s">
        <v>463</v>
      </c>
      <c r="K58" s="123">
        <v>1389659123</v>
      </c>
      <c r="L58" s="124" t="s">
        <v>1148</v>
      </c>
      <c r="M58" s="117">
        <v>1</v>
      </c>
      <c r="N58" s="124" t="s">
        <v>27</v>
      </c>
      <c r="O58" s="124" t="s">
        <v>1148</v>
      </c>
      <c r="P58" s="79"/>
    </row>
    <row r="59" spans="1:16" s="7" customFormat="1" ht="24.75" customHeight="1" outlineLevel="1" x14ac:dyDescent="0.25">
      <c r="A59" s="144">
        <v>12</v>
      </c>
      <c r="B59" s="122" t="s">
        <v>2677</v>
      </c>
      <c r="C59" s="124" t="s">
        <v>31</v>
      </c>
      <c r="D59" s="121" t="s">
        <v>2746</v>
      </c>
      <c r="E59" s="145">
        <v>42822</v>
      </c>
      <c r="F59" s="145">
        <v>43081</v>
      </c>
      <c r="G59" s="160">
        <f t="shared" si="3"/>
        <v>8.6333333333333329</v>
      </c>
      <c r="H59" s="122" t="s">
        <v>2747</v>
      </c>
      <c r="I59" s="121" t="s">
        <v>459</v>
      </c>
      <c r="J59" s="121" t="s">
        <v>465</v>
      </c>
      <c r="K59" s="123">
        <v>1389659123</v>
      </c>
      <c r="L59" s="124" t="s">
        <v>1148</v>
      </c>
      <c r="M59" s="117">
        <v>1</v>
      </c>
      <c r="N59" s="124" t="s">
        <v>27</v>
      </c>
      <c r="O59" s="124" t="s">
        <v>1148</v>
      </c>
      <c r="P59" s="79"/>
    </row>
    <row r="60" spans="1:16" s="7" customFormat="1" ht="24.75" customHeight="1" outlineLevel="1" x14ac:dyDescent="0.25">
      <c r="A60" s="144">
        <v>13</v>
      </c>
      <c r="B60" s="122" t="s">
        <v>2677</v>
      </c>
      <c r="C60" s="124" t="s">
        <v>31</v>
      </c>
      <c r="D60" s="121" t="s">
        <v>2746</v>
      </c>
      <c r="E60" s="145">
        <v>42822</v>
      </c>
      <c r="F60" s="145">
        <v>43081</v>
      </c>
      <c r="G60" s="160">
        <f t="shared" si="3"/>
        <v>8.6333333333333329</v>
      </c>
      <c r="H60" s="122" t="s">
        <v>2747</v>
      </c>
      <c r="I60" s="121" t="s">
        <v>459</v>
      </c>
      <c r="J60" s="121" t="s">
        <v>481</v>
      </c>
      <c r="K60" s="123">
        <v>1389659123</v>
      </c>
      <c r="L60" s="124" t="s">
        <v>1148</v>
      </c>
      <c r="M60" s="117">
        <v>1</v>
      </c>
      <c r="N60" s="124" t="s">
        <v>27</v>
      </c>
      <c r="O60" s="124" t="s">
        <v>1148</v>
      </c>
      <c r="P60" s="79"/>
    </row>
    <row r="61" spans="1:16" s="7" customFormat="1" ht="24.75" customHeight="1" outlineLevel="1" x14ac:dyDescent="0.25">
      <c r="A61" s="144">
        <v>14</v>
      </c>
      <c r="B61" s="122" t="s">
        <v>2677</v>
      </c>
      <c r="C61" s="124" t="s">
        <v>31</v>
      </c>
      <c r="D61" s="63" t="s">
        <v>2748</v>
      </c>
      <c r="E61" s="145">
        <v>42720</v>
      </c>
      <c r="F61" s="145">
        <v>43084</v>
      </c>
      <c r="G61" s="160">
        <f t="shared" si="3"/>
        <v>12.133333333333333</v>
      </c>
      <c r="H61" s="122" t="s">
        <v>2679</v>
      </c>
      <c r="I61" s="121" t="s">
        <v>459</v>
      </c>
      <c r="J61" s="121" t="s">
        <v>461</v>
      </c>
      <c r="K61" s="123">
        <v>1800134861</v>
      </c>
      <c r="L61" s="124" t="s">
        <v>1148</v>
      </c>
      <c r="M61" s="117">
        <v>1</v>
      </c>
      <c r="N61" s="124" t="s">
        <v>27</v>
      </c>
      <c r="O61" s="65" t="s">
        <v>1148</v>
      </c>
      <c r="P61" s="79"/>
    </row>
    <row r="62" spans="1:16" s="7" customFormat="1" ht="24.75" customHeight="1" outlineLevel="1" x14ac:dyDescent="0.25">
      <c r="A62" s="144">
        <v>15</v>
      </c>
      <c r="B62" s="122" t="s">
        <v>2677</v>
      </c>
      <c r="C62" s="124" t="s">
        <v>31</v>
      </c>
      <c r="D62" s="63" t="s">
        <v>2749</v>
      </c>
      <c r="E62" s="145">
        <v>42675</v>
      </c>
      <c r="F62" s="145">
        <v>42719</v>
      </c>
      <c r="G62" s="160">
        <f t="shared" si="3"/>
        <v>1.4666666666666666</v>
      </c>
      <c r="H62" s="64" t="s">
        <v>2679</v>
      </c>
      <c r="I62" s="121" t="s">
        <v>459</v>
      </c>
      <c r="J62" s="63" t="s">
        <v>461</v>
      </c>
      <c r="K62" s="123">
        <v>101519550</v>
      </c>
      <c r="L62" s="124" t="s">
        <v>1148</v>
      </c>
      <c r="M62" s="117">
        <v>1</v>
      </c>
      <c r="N62" s="124" t="s">
        <v>27</v>
      </c>
      <c r="O62" s="124" t="s">
        <v>1148</v>
      </c>
      <c r="P62" s="79"/>
    </row>
    <row r="63" spans="1:16" s="7" customFormat="1" ht="24.75" customHeight="1" outlineLevel="1" x14ac:dyDescent="0.25">
      <c r="A63" s="144">
        <v>16</v>
      </c>
      <c r="B63" s="122" t="s">
        <v>2677</v>
      </c>
      <c r="C63" s="124" t="s">
        <v>31</v>
      </c>
      <c r="D63" s="121" t="s">
        <v>2750</v>
      </c>
      <c r="E63" s="145">
        <v>43085</v>
      </c>
      <c r="F63" s="145">
        <v>43404</v>
      </c>
      <c r="G63" s="160">
        <f t="shared" si="3"/>
        <v>10.633333333333333</v>
      </c>
      <c r="H63" s="122" t="s">
        <v>2680</v>
      </c>
      <c r="I63" s="63" t="s">
        <v>459</v>
      </c>
      <c r="J63" s="63" t="s">
        <v>461</v>
      </c>
      <c r="K63" s="66">
        <v>2202653487</v>
      </c>
      <c r="L63" s="124" t="s">
        <v>1148</v>
      </c>
      <c r="M63" s="117">
        <v>1</v>
      </c>
      <c r="N63" s="124" t="s">
        <v>27</v>
      </c>
      <c r="O63" s="65" t="s">
        <v>26</v>
      </c>
      <c r="P63" s="79"/>
    </row>
    <row r="64" spans="1:16" s="7" customFormat="1" ht="24.75" customHeight="1" outlineLevel="1" x14ac:dyDescent="0.25">
      <c r="A64" s="144">
        <v>17</v>
      </c>
      <c r="B64" s="122" t="s">
        <v>2677</v>
      </c>
      <c r="C64" s="124" t="s">
        <v>31</v>
      </c>
      <c r="D64" s="63" t="s">
        <v>2751</v>
      </c>
      <c r="E64" s="145">
        <v>43405</v>
      </c>
      <c r="F64" s="145">
        <v>43434</v>
      </c>
      <c r="G64" s="160">
        <f t="shared" si="3"/>
        <v>0.96666666666666667</v>
      </c>
      <c r="H64" s="64" t="s">
        <v>2679</v>
      </c>
      <c r="I64" s="121" t="s">
        <v>459</v>
      </c>
      <c r="J64" s="121" t="s">
        <v>461</v>
      </c>
      <c r="K64" s="66">
        <v>339088795</v>
      </c>
      <c r="L64" s="124" t="s">
        <v>1148</v>
      </c>
      <c r="M64" s="117">
        <v>1</v>
      </c>
      <c r="N64" s="65" t="s">
        <v>27</v>
      </c>
      <c r="O64" s="65" t="s">
        <v>1148</v>
      </c>
      <c r="P64" s="79"/>
    </row>
    <row r="65" spans="1:16" s="7" customFormat="1" ht="24.75" customHeight="1" outlineLevel="1" x14ac:dyDescent="0.25">
      <c r="A65" s="144">
        <v>18</v>
      </c>
      <c r="B65" s="122" t="s">
        <v>2677</v>
      </c>
      <c r="C65" s="124" t="s">
        <v>31</v>
      </c>
      <c r="D65" s="121" t="s">
        <v>2752</v>
      </c>
      <c r="E65" s="145">
        <v>43483</v>
      </c>
      <c r="F65" s="145">
        <v>43821</v>
      </c>
      <c r="G65" s="160">
        <f t="shared" si="3"/>
        <v>11.266666666666667</v>
      </c>
      <c r="H65" s="122" t="s">
        <v>2678</v>
      </c>
      <c r="I65" s="63" t="s">
        <v>459</v>
      </c>
      <c r="J65" s="63" t="s">
        <v>461</v>
      </c>
      <c r="K65" s="66">
        <v>2736613511</v>
      </c>
      <c r="L65" s="124" t="s">
        <v>1148</v>
      </c>
      <c r="M65" s="117">
        <v>1</v>
      </c>
      <c r="N65" s="65" t="s">
        <v>27</v>
      </c>
      <c r="O65" s="65" t="s">
        <v>1148</v>
      </c>
      <c r="P65" s="79"/>
    </row>
    <row r="66" spans="1:16" s="7" customFormat="1" ht="24.75" customHeight="1" outlineLevel="1" x14ac:dyDescent="0.25">
      <c r="A66" s="144">
        <v>19</v>
      </c>
      <c r="B66" s="122" t="s">
        <v>2677</v>
      </c>
      <c r="C66" s="124" t="s">
        <v>31</v>
      </c>
      <c r="D66" s="121" t="s">
        <v>2753</v>
      </c>
      <c r="E66" s="145">
        <v>43922</v>
      </c>
      <c r="F66" s="145">
        <v>44104</v>
      </c>
      <c r="G66" s="160">
        <f t="shared" si="3"/>
        <v>6.0666666666666664</v>
      </c>
      <c r="H66" s="122" t="s">
        <v>2767</v>
      </c>
      <c r="I66" s="63" t="s">
        <v>459</v>
      </c>
      <c r="J66" s="63" t="s">
        <v>461</v>
      </c>
      <c r="K66" s="66">
        <v>599098350</v>
      </c>
      <c r="L66" s="124" t="s">
        <v>1148</v>
      </c>
      <c r="M66" s="117">
        <v>1</v>
      </c>
      <c r="N66" s="65" t="s">
        <v>2634</v>
      </c>
      <c r="O66" s="65" t="s">
        <v>1148</v>
      </c>
      <c r="P66" s="79"/>
    </row>
    <row r="67" spans="1:16" s="7" customFormat="1" ht="24.75" customHeight="1" outlineLevel="1" x14ac:dyDescent="0.25">
      <c r="A67" s="144">
        <v>20</v>
      </c>
      <c r="B67" s="122" t="s">
        <v>2677</v>
      </c>
      <c r="C67" s="124" t="s">
        <v>31</v>
      </c>
      <c r="D67" s="63" t="s">
        <v>2753</v>
      </c>
      <c r="E67" s="145">
        <v>43922</v>
      </c>
      <c r="F67" s="145">
        <v>44104</v>
      </c>
      <c r="G67" s="160">
        <f t="shared" si="3"/>
        <v>6.0666666666666664</v>
      </c>
      <c r="H67" s="64" t="s">
        <v>2767</v>
      </c>
      <c r="I67" s="121" t="s">
        <v>459</v>
      </c>
      <c r="J67" s="63" t="s">
        <v>481</v>
      </c>
      <c r="K67" s="66">
        <v>599098350</v>
      </c>
      <c r="L67" s="124" t="s">
        <v>1148</v>
      </c>
      <c r="M67" s="117">
        <v>1</v>
      </c>
      <c r="N67" s="65" t="s">
        <v>2634</v>
      </c>
      <c r="O67" s="65" t="s">
        <v>1148</v>
      </c>
      <c r="P67" s="79"/>
    </row>
    <row r="68" spans="1:16" s="7" customFormat="1" ht="24.75" customHeight="1" outlineLevel="1" x14ac:dyDescent="0.25">
      <c r="A68" s="144">
        <v>21</v>
      </c>
      <c r="B68" s="122" t="s">
        <v>2677</v>
      </c>
      <c r="C68" s="124" t="s">
        <v>31</v>
      </c>
      <c r="D68" s="63" t="s">
        <v>2753</v>
      </c>
      <c r="E68" s="145">
        <v>43922</v>
      </c>
      <c r="F68" s="145">
        <v>44104</v>
      </c>
      <c r="G68" s="160">
        <f t="shared" si="3"/>
        <v>6.0666666666666664</v>
      </c>
      <c r="H68" s="122" t="s">
        <v>2767</v>
      </c>
      <c r="I68" s="121" t="s">
        <v>459</v>
      </c>
      <c r="J68" s="63" t="s">
        <v>476</v>
      </c>
      <c r="K68" s="66">
        <v>599098350</v>
      </c>
      <c r="L68" s="124" t="s">
        <v>1148</v>
      </c>
      <c r="M68" s="117">
        <v>1</v>
      </c>
      <c r="N68" s="65" t="s">
        <v>2634</v>
      </c>
      <c r="O68" s="65" t="s">
        <v>1148</v>
      </c>
      <c r="P68" s="79"/>
    </row>
    <row r="69" spans="1:16" s="7" customFormat="1" ht="24.75" customHeight="1" outlineLevel="1" x14ac:dyDescent="0.25">
      <c r="A69" s="144">
        <v>22</v>
      </c>
      <c r="B69" s="122" t="s">
        <v>2677</v>
      </c>
      <c r="C69" s="124" t="s">
        <v>31</v>
      </c>
      <c r="D69" s="63" t="s">
        <v>2754</v>
      </c>
      <c r="E69" s="145">
        <v>44123</v>
      </c>
      <c r="F69" s="145">
        <v>44180</v>
      </c>
      <c r="G69" s="160">
        <f t="shared" si="3"/>
        <v>1.9</v>
      </c>
      <c r="H69" s="122" t="s">
        <v>2768</v>
      </c>
      <c r="I69" s="63" t="s">
        <v>459</v>
      </c>
      <c r="J69" s="63" t="s">
        <v>461</v>
      </c>
      <c r="K69" s="66">
        <v>214930689</v>
      </c>
      <c r="L69" s="124" t="s">
        <v>1148</v>
      </c>
      <c r="M69" s="117">
        <v>1</v>
      </c>
      <c r="N69" s="65" t="s">
        <v>2634</v>
      </c>
      <c r="O69" s="65" t="s">
        <v>1148</v>
      </c>
      <c r="P69" s="79"/>
    </row>
    <row r="70" spans="1:16" s="7" customFormat="1" ht="24.75" customHeight="1" outlineLevel="1" x14ac:dyDescent="0.25">
      <c r="A70" s="144">
        <v>23</v>
      </c>
      <c r="B70" s="122" t="s">
        <v>2677</v>
      </c>
      <c r="C70" s="124" t="s">
        <v>31</v>
      </c>
      <c r="D70" s="63" t="s">
        <v>2754</v>
      </c>
      <c r="E70" s="145">
        <v>44123</v>
      </c>
      <c r="F70" s="145">
        <v>44180</v>
      </c>
      <c r="G70" s="160">
        <f t="shared" si="3"/>
        <v>1.9</v>
      </c>
      <c r="H70" s="64" t="s">
        <v>2768</v>
      </c>
      <c r="I70" s="63" t="s">
        <v>459</v>
      </c>
      <c r="J70" s="63" t="s">
        <v>481</v>
      </c>
      <c r="K70" s="66">
        <v>214930689</v>
      </c>
      <c r="L70" s="124" t="s">
        <v>1148</v>
      </c>
      <c r="M70" s="117">
        <v>1</v>
      </c>
      <c r="N70" s="65" t="s">
        <v>2634</v>
      </c>
      <c r="O70" s="65" t="s">
        <v>1148</v>
      </c>
      <c r="P70" s="79"/>
    </row>
    <row r="71" spans="1:16" s="7" customFormat="1" ht="24.75" customHeight="1" outlineLevel="1" x14ac:dyDescent="0.25">
      <c r="A71" s="144">
        <v>24</v>
      </c>
      <c r="B71" s="122" t="s">
        <v>2677</v>
      </c>
      <c r="C71" s="124" t="s">
        <v>31</v>
      </c>
      <c r="D71" s="63" t="s">
        <v>2754</v>
      </c>
      <c r="E71" s="145">
        <v>44123</v>
      </c>
      <c r="F71" s="145">
        <v>44180</v>
      </c>
      <c r="G71" s="160">
        <f t="shared" si="3"/>
        <v>1.9</v>
      </c>
      <c r="H71" s="64" t="s">
        <v>2768</v>
      </c>
      <c r="I71" s="121" t="s">
        <v>459</v>
      </c>
      <c r="J71" s="63" t="s">
        <v>476</v>
      </c>
      <c r="K71" s="66">
        <v>214930689</v>
      </c>
      <c r="L71" s="124" t="s">
        <v>1148</v>
      </c>
      <c r="M71" s="117">
        <v>1</v>
      </c>
      <c r="N71" s="65" t="s">
        <v>2634</v>
      </c>
      <c r="O71" s="65" t="s">
        <v>1148</v>
      </c>
      <c r="P71" s="79"/>
    </row>
    <row r="72" spans="1:16" s="7" customFormat="1" ht="24.75" customHeight="1" outlineLevel="1" x14ac:dyDescent="0.25">
      <c r="A72" s="144">
        <v>25</v>
      </c>
      <c r="B72" s="122" t="s">
        <v>2677</v>
      </c>
      <c r="C72" s="124" t="s">
        <v>31</v>
      </c>
      <c r="D72" s="121" t="s">
        <v>2755</v>
      </c>
      <c r="E72" s="145">
        <v>38018</v>
      </c>
      <c r="F72" s="145">
        <v>38352</v>
      </c>
      <c r="G72" s="160">
        <f t="shared" si="3"/>
        <v>11.133333333333333</v>
      </c>
      <c r="H72" s="122" t="s">
        <v>2769</v>
      </c>
      <c r="I72" s="121" t="s">
        <v>459</v>
      </c>
      <c r="J72" s="121" t="s">
        <v>461</v>
      </c>
      <c r="K72" s="123">
        <v>82051368</v>
      </c>
      <c r="L72" s="124" t="s">
        <v>1148</v>
      </c>
      <c r="M72" s="117">
        <v>1</v>
      </c>
      <c r="N72" s="124" t="s">
        <v>27</v>
      </c>
      <c r="O72" s="124" t="s">
        <v>1148</v>
      </c>
      <c r="P72" s="79"/>
    </row>
    <row r="73" spans="1:16" s="7" customFormat="1" ht="24.75" customHeight="1" outlineLevel="1" x14ac:dyDescent="0.25">
      <c r="A73" s="144">
        <v>26</v>
      </c>
      <c r="B73" s="122" t="s">
        <v>2677</v>
      </c>
      <c r="C73" s="124" t="s">
        <v>31</v>
      </c>
      <c r="D73" s="121" t="s">
        <v>2756</v>
      </c>
      <c r="E73" s="145">
        <v>38749</v>
      </c>
      <c r="F73" s="145">
        <v>39112</v>
      </c>
      <c r="G73" s="160">
        <f t="shared" si="3"/>
        <v>12.1</v>
      </c>
      <c r="H73" s="122" t="s">
        <v>2769</v>
      </c>
      <c r="I73" s="121" t="s">
        <v>459</v>
      </c>
      <c r="J73" s="121" t="s">
        <v>461</v>
      </c>
      <c r="K73" s="123">
        <v>92360510</v>
      </c>
      <c r="L73" s="124" t="s">
        <v>1148</v>
      </c>
      <c r="M73" s="117">
        <v>1</v>
      </c>
      <c r="N73" s="124" t="s">
        <v>27</v>
      </c>
      <c r="O73" s="124" t="s">
        <v>1148</v>
      </c>
      <c r="P73" s="79"/>
    </row>
    <row r="74" spans="1:16" s="7" customFormat="1" ht="24.75" customHeight="1" outlineLevel="1" x14ac:dyDescent="0.25">
      <c r="A74" s="144">
        <v>27</v>
      </c>
      <c r="B74" s="122" t="s">
        <v>2677</v>
      </c>
      <c r="C74" s="124" t="s">
        <v>31</v>
      </c>
      <c r="D74" s="63" t="s">
        <v>2757</v>
      </c>
      <c r="E74" s="145">
        <v>37712</v>
      </c>
      <c r="F74" s="145">
        <v>37986</v>
      </c>
      <c r="G74" s="160">
        <f t="shared" si="3"/>
        <v>9.1333333333333329</v>
      </c>
      <c r="H74" s="64" t="s">
        <v>2769</v>
      </c>
      <c r="I74" s="63" t="s">
        <v>459</v>
      </c>
      <c r="J74" s="63" t="s">
        <v>461</v>
      </c>
      <c r="K74" s="123">
        <v>60811401</v>
      </c>
      <c r="L74" s="124" t="s">
        <v>1148</v>
      </c>
      <c r="M74" s="117">
        <v>1</v>
      </c>
      <c r="N74" s="124" t="s">
        <v>27</v>
      </c>
      <c r="O74" s="124" t="s">
        <v>1148</v>
      </c>
      <c r="P74" s="79"/>
    </row>
    <row r="75" spans="1:16" s="7" customFormat="1" ht="24.75" customHeight="1" outlineLevel="1" x14ac:dyDescent="0.25">
      <c r="A75" s="144">
        <v>28</v>
      </c>
      <c r="B75" s="122" t="s">
        <v>2677</v>
      </c>
      <c r="C75" s="124" t="s">
        <v>31</v>
      </c>
      <c r="D75" s="121" t="s">
        <v>2758</v>
      </c>
      <c r="E75" s="145">
        <v>39449</v>
      </c>
      <c r="F75" s="145">
        <v>39813</v>
      </c>
      <c r="G75" s="160">
        <f t="shared" si="3"/>
        <v>12.133333333333333</v>
      </c>
      <c r="H75" s="122" t="s">
        <v>2769</v>
      </c>
      <c r="I75" s="121" t="s">
        <v>459</v>
      </c>
      <c r="J75" s="63" t="s">
        <v>461</v>
      </c>
      <c r="K75" s="123">
        <v>98603335</v>
      </c>
      <c r="L75" s="124" t="s">
        <v>1148</v>
      </c>
      <c r="M75" s="117">
        <v>1</v>
      </c>
      <c r="N75" s="124" t="s">
        <v>27</v>
      </c>
      <c r="O75" s="124" t="s">
        <v>1148</v>
      </c>
      <c r="P75" s="79"/>
    </row>
    <row r="76" spans="1:16" s="7" customFormat="1" ht="24.75" customHeight="1" outlineLevel="1" x14ac:dyDescent="0.25">
      <c r="A76" s="144">
        <v>29</v>
      </c>
      <c r="B76" s="122" t="s">
        <v>2677</v>
      </c>
      <c r="C76" s="124" t="s">
        <v>31</v>
      </c>
      <c r="D76" s="121" t="s">
        <v>2759</v>
      </c>
      <c r="E76" s="145">
        <v>39815</v>
      </c>
      <c r="F76" s="145">
        <v>40178</v>
      </c>
      <c r="G76" s="160">
        <f t="shared" si="3"/>
        <v>12.1</v>
      </c>
      <c r="H76" s="122" t="s">
        <v>2769</v>
      </c>
      <c r="I76" s="121" t="s">
        <v>459</v>
      </c>
      <c r="J76" s="63" t="s">
        <v>461</v>
      </c>
      <c r="K76" s="123">
        <v>113780754</v>
      </c>
      <c r="L76" s="124" t="s">
        <v>1148</v>
      </c>
      <c r="M76" s="117">
        <v>1</v>
      </c>
      <c r="N76" s="124" t="s">
        <v>27</v>
      </c>
      <c r="O76" s="124" t="s">
        <v>1148</v>
      </c>
      <c r="P76" s="79"/>
    </row>
    <row r="77" spans="1:16" s="7" customFormat="1" ht="24.75" customHeight="1" outlineLevel="1" x14ac:dyDescent="0.25">
      <c r="A77" s="144">
        <v>30</v>
      </c>
      <c r="B77" s="122" t="s">
        <v>2677</v>
      </c>
      <c r="C77" s="124" t="s">
        <v>31</v>
      </c>
      <c r="D77" s="63" t="s">
        <v>2760</v>
      </c>
      <c r="E77" s="145">
        <v>36528</v>
      </c>
      <c r="F77" s="145">
        <v>36891</v>
      </c>
      <c r="G77" s="160">
        <f t="shared" si="3"/>
        <v>12.1</v>
      </c>
      <c r="H77" s="122" t="s">
        <v>2769</v>
      </c>
      <c r="I77" s="121" t="s">
        <v>459</v>
      </c>
      <c r="J77" s="63" t="s">
        <v>461</v>
      </c>
      <c r="K77" s="66">
        <v>66993695.950000003</v>
      </c>
      <c r="L77" s="124" t="s">
        <v>1148</v>
      </c>
      <c r="M77" s="117">
        <v>1</v>
      </c>
      <c r="N77" s="124" t="s">
        <v>27</v>
      </c>
      <c r="O77" s="65" t="s">
        <v>1148</v>
      </c>
      <c r="P77" s="79"/>
    </row>
    <row r="78" spans="1:16" s="7" customFormat="1" ht="24.75" customHeight="1" outlineLevel="1" x14ac:dyDescent="0.25">
      <c r="A78" s="144">
        <v>31</v>
      </c>
      <c r="B78" s="122" t="s">
        <v>2677</v>
      </c>
      <c r="C78" s="124" t="s">
        <v>31</v>
      </c>
      <c r="D78" s="121" t="s">
        <v>2761</v>
      </c>
      <c r="E78" s="145">
        <v>38355</v>
      </c>
      <c r="F78" s="145">
        <v>38717</v>
      </c>
      <c r="G78" s="160">
        <f t="shared" si="3"/>
        <v>12.066666666666666</v>
      </c>
      <c r="H78" s="122" t="s">
        <v>2769</v>
      </c>
      <c r="I78" s="121" t="s">
        <v>459</v>
      </c>
      <c r="J78" s="63" t="s">
        <v>461</v>
      </c>
      <c r="K78" s="123">
        <v>86533819</v>
      </c>
      <c r="L78" s="124" t="s">
        <v>1148</v>
      </c>
      <c r="M78" s="117">
        <v>1</v>
      </c>
      <c r="N78" s="124" t="s">
        <v>27</v>
      </c>
      <c r="O78" s="124" t="s">
        <v>1148</v>
      </c>
      <c r="P78" s="79"/>
    </row>
    <row r="79" spans="1:16" s="7" customFormat="1" ht="24.75" customHeight="1" outlineLevel="1" x14ac:dyDescent="0.25">
      <c r="A79" s="144">
        <v>32</v>
      </c>
      <c r="B79" s="122" t="s">
        <v>2677</v>
      </c>
      <c r="C79" s="124" t="s">
        <v>31</v>
      </c>
      <c r="D79" s="121" t="s">
        <v>2762</v>
      </c>
      <c r="E79" s="145">
        <v>40546</v>
      </c>
      <c r="F79" s="145">
        <v>40908</v>
      </c>
      <c r="G79" s="160">
        <f t="shared" si="3"/>
        <v>12.066666666666666</v>
      </c>
      <c r="H79" s="122" t="s">
        <v>2769</v>
      </c>
      <c r="I79" s="121" t="s">
        <v>459</v>
      </c>
      <c r="J79" s="63" t="s">
        <v>461</v>
      </c>
      <c r="K79" s="123">
        <v>122203675.22</v>
      </c>
      <c r="L79" s="124" t="s">
        <v>1148</v>
      </c>
      <c r="M79" s="117">
        <v>1</v>
      </c>
      <c r="N79" s="124" t="s">
        <v>27</v>
      </c>
      <c r="O79" s="124" t="s">
        <v>1148</v>
      </c>
      <c r="P79" s="79"/>
    </row>
    <row r="80" spans="1:16" s="7" customFormat="1" ht="24.75" customHeight="1" outlineLevel="1" x14ac:dyDescent="0.25">
      <c r="A80" s="144">
        <v>33</v>
      </c>
      <c r="B80" s="122" t="s">
        <v>2677</v>
      </c>
      <c r="C80" s="124" t="s">
        <v>31</v>
      </c>
      <c r="D80" s="63" t="s">
        <v>2763</v>
      </c>
      <c r="E80" s="145">
        <v>40911</v>
      </c>
      <c r="F80" s="145">
        <v>41085</v>
      </c>
      <c r="G80" s="160">
        <f t="shared" si="3"/>
        <v>5.8</v>
      </c>
      <c r="H80" s="122" t="s">
        <v>2769</v>
      </c>
      <c r="I80" s="121" t="s">
        <v>459</v>
      </c>
      <c r="J80" s="121" t="s">
        <v>461</v>
      </c>
      <c r="K80" s="66">
        <v>63545860</v>
      </c>
      <c r="L80" s="124" t="s">
        <v>1148</v>
      </c>
      <c r="M80" s="117">
        <v>1</v>
      </c>
      <c r="N80" s="124" t="s">
        <v>27</v>
      </c>
      <c r="O80" s="124" t="s">
        <v>1148</v>
      </c>
      <c r="P80" s="79"/>
    </row>
    <row r="81" spans="1:16" s="7" customFormat="1" ht="24.75" customHeight="1" outlineLevel="1" x14ac:dyDescent="0.25">
      <c r="A81" s="144">
        <v>34</v>
      </c>
      <c r="B81" s="122" t="s">
        <v>2677</v>
      </c>
      <c r="C81" s="124" t="s">
        <v>31</v>
      </c>
      <c r="D81" s="121" t="s">
        <v>2764</v>
      </c>
      <c r="E81" s="145">
        <v>40182</v>
      </c>
      <c r="F81" s="145">
        <v>40543</v>
      </c>
      <c r="G81" s="160">
        <f t="shared" si="3"/>
        <v>12.033333333333333</v>
      </c>
      <c r="H81" s="122" t="s">
        <v>2769</v>
      </c>
      <c r="I81" s="121" t="s">
        <v>459</v>
      </c>
      <c r="J81" s="121" t="s">
        <v>461</v>
      </c>
      <c r="K81" s="123">
        <v>118331984</v>
      </c>
      <c r="L81" s="124" t="s">
        <v>1148</v>
      </c>
      <c r="M81" s="117">
        <v>1</v>
      </c>
      <c r="N81" s="124" t="s">
        <v>27</v>
      </c>
      <c r="O81" s="124" t="s">
        <v>1148</v>
      </c>
      <c r="P81" s="79"/>
    </row>
    <row r="82" spans="1:16" s="7" customFormat="1" ht="24.75" customHeight="1" outlineLevel="1" x14ac:dyDescent="0.25">
      <c r="A82" s="144">
        <v>35</v>
      </c>
      <c r="B82" s="122" t="s">
        <v>2677</v>
      </c>
      <c r="C82" s="124" t="s">
        <v>31</v>
      </c>
      <c r="D82" s="121" t="s">
        <v>2765</v>
      </c>
      <c r="E82" s="145">
        <v>39099</v>
      </c>
      <c r="F82" s="145">
        <v>39233</v>
      </c>
      <c r="G82" s="160">
        <f t="shared" si="3"/>
        <v>4.4666666666666668</v>
      </c>
      <c r="H82" s="122" t="s">
        <v>2769</v>
      </c>
      <c r="I82" s="121" t="s">
        <v>459</v>
      </c>
      <c r="J82" s="121" t="s">
        <v>461</v>
      </c>
      <c r="K82" s="123">
        <v>39659385</v>
      </c>
      <c r="L82" s="124" t="s">
        <v>1148</v>
      </c>
      <c r="M82" s="117">
        <v>1</v>
      </c>
      <c r="N82" s="124" t="s">
        <v>27</v>
      </c>
      <c r="O82" s="124" t="s">
        <v>1148</v>
      </c>
      <c r="P82" s="79"/>
    </row>
    <row r="83" spans="1:16" s="7" customFormat="1" ht="24.75" customHeight="1" outlineLevel="1" x14ac:dyDescent="0.25">
      <c r="A83" s="144">
        <v>36</v>
      </c>
      <c r="B83" s="122" t="s">
        <v>2677</v>
      </c>
      <c r="C83" s="124" t="s">
        <v>31</v>
      </c>
      <c r="D83" s="121" t="s">
        <v>2766</v>
      </c>
      <c r="E83" s="145">
        <v>39099</v>
      </c>
      <c r="F83" s="145">
        <v>39233</v>
      </c>
      <c r="G83" s="160">
        <f t="shared" si="3"/>
        <v>4.4666666666666668</v>
      </c>
      <c r="H83" s="64" t="s">
        <v>2769</v>
      </c>
      <c r="I83" s="121" t="s">
        <v>459</v>
      </c>
      <c r="J83" s="63" t="s">
        <v>461</v>
      </c>
      <c r="K83" s="66">
        <v>55973538</v>
      </c>
      <c r="L83" s="65" t="s">
        <v>1148</v>
      </c>
      <c r="M83" s="117">
        <v>1</v>
      </c>
      <c r="N83" s="65" t="s">
        <v>27</v>
      </c>
      <c r="O83" s="65" t="s">
        <v>1148</v>
      </c>
      <c r="P83" s="79"/>
    </row>
    <row r="84" spans="1:16" s="7" customFormat="1" ht="24.75" customHeight="1" outlineLevel="1" x14ac:dyDescent="0.25">
      <c r="A84" s="144">
        <v>37</v>
      </c>
      <c r="B84" s="122" t="s">
        <v>2677</v>
      </c>
      <c r="C84" s="124" t="s">
        <v>31</v>
      </c>
      <c r="D84" s="121" t="s">
        <v>2714</v>
      </c>
      <c r="E84" s="145">
        <v>43405</v>
      </c>
      <c r="F84" s="145">
        <v>43434</v>
      </c>
      <c r="G84" s="160">
        <f t="shared" si="3"/>
        <v>0.96666666666666667</v>
      </c>
      <c r="H84" s="122" t="s">
        <v>2679</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2714</v>
      </c>
      <c r="E85" s="145">
        <v>43405</v>
      </c>
      <c r="F85" s="145">
        <v>43434</v>
      </c>
      <c r="G85" s="160">
        <f t="shared" si="3"/>
        <v>0.96666666666666667</v>
      </c>
      <c r="H85" s="122" t="s">
        <v>2679</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2714</v>
      </c>
      <c r="E86" s="145">
        <v>43405</v>
      </c>
      <c r="F86" s="145">
        <v>43434</v>
      </c>
      <c r="G86" s="160">
        <f t="shared" si="3"/>
        <v>0.96666666666666667</v>
      </c>
      <c r="H86" s="122" t="s">
        <v>2679</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2715</v>
      </c>
      <c r="E87" s="145">
        <v>43085</v>
      </c>
      <c r="F87" s="145">
        <v>43404</v>
      </c>
      <c r="G87" s="160">
        <f t="shared" si="3"/>
        <v>10.633333333333333</v>
      </c>
      <c r="H87" s="122" t="s">
        <v>2680</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2715</v>
      </c>
      <c r="E88" s="145">
        <v>43085</v>
      </c>
      <c r="F88" s="145">
        <v>43404</v>
      </c>
      <c r="G88" s="160">
        <f t="shared" si="3"/>
        <v>10.633333333333333</v>
      </c>
      <c r="H88" s="122" t="s">
        <v>2680</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2715</v>
      </c>
      <c r="E89" s="145">
        <v>43085</v>
      </c>
      <c r="F89" s="145">
        <v>43404</v>
      </c>
      <c r="G89" s="160">
        <f t="shared" si="3"/>
        <v>10.633333333333333</v>
      </c>
      <c r="H89" s="122" t="s">
        <v>2680</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2716</v>
      </c>
      <c r="E90" s="145">
        <v>42401</v>
      </c>
      <c r="F90" s="145">
        <v>42674</v>
      </c>
      <c r="G90" s="160">
        <f t="shared" si="3"/>
        <v>9.1</v>
      </c>
      <c r="H90" s="122" t="s">
        <v>2721</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2716</v>
      </c>
      <c r="E91" s="145">
        <v>42401</v>
      </c>
      <c r="F91" s="145">
        <v>42674</v>
      </c>
      <c r="G91" s="160">
        <f t="shared" si="3"/>
        <v>9.1</v>
      </c>
      <c r="H91" s="122" t="s">
        <v>2722</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2717</v>
      </c>
      <c r="E92" s="145">
        <v>43483</v>
      </c>
      <c r="F92" s="145">
        <v>43821</v>
      </c>
      <c r="G92" s="160">
        <f t="shared" si="3"/>
        <v>11.266666666666667</v>
      </c>
      <c r="H92" s="122" t="s">
        <v>2678</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2717</v>
      </c>
      <c r="E93" s="145">
        <v>43483</v>
      </c>
      <c r="F93" s="145">
        <v>43821</v>
      </c>
      <c r="G93" s="160">
        <f t="shared" si="3"/>
        <v>11.266666666666667</v>
      </c>
      <c r="H93" s="122" t="s">
        <v>2678</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2717</v>
      </c>
      <c r="E94" s="145">
        <v>43483</v>
      </c>
      <c r="F94" s="145">
        <v>43821</v>
      </c>
      <c r="G94" s="160">
        <f t="shared" si="3"/>
        <v>11.266666666666667</v>
      </c>
      <c r="H94" s="122" t="s">
        <v>2678</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2718</v>
      </c>
      <c r="E95" s="145">
        <v>42002</v>
      </c>
      <c r="F95" s="145">
        <v>42369</v>
      </c>
      <c r="G95" s="160">
        <f t="shared" si="3"/>
        <v>12.233333333333333</v>
      </c>
      <c r="H95" s="122" t="s">
        <v>2723</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2719</v>
      </c>
      <c r="E96" s="145">
        <v>41541</v>
      </c>
      <c r="F96" s="145">
        <v>41988</v>
      </c>
      <c r="G96" s="160">
        <f t="shared" si="3"/>
        <v>14.9</v>
      </c>
      <c r="H96" s="122" t="s">
        <v>2724</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2719</v>
      </c>
      <c r="E97" s="145">
        <v>41541</v>
      </c>
      <c r="F97" s="145">
        <v>41988</v>
      </c>
      <c r="G97" s="160">
        <f t="shared" si="3"/>
        <v>14.9</v>
      </c>
      <c r="H97" s="122" t="s">
        <v>2724</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2720</v>
      </c>
      <c r="E98" s="145">
        <v>42711</v>
      </c>
      <c r="F98" s="145">
        <v>43084</v>
      </c>
      <c r="G98" s="160">
        <f t="shared" si="3"/>
        <v>12.433333333333334</v>
      </c>
      <c r="H98" s="122" t="s">
        <v>2679</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2720</v>
      </c>
      <c r="E99" s="145">
        <v>42711</v>
      </c>
      <c r="F99" s="145">
        <v>43084</v>
      </c>
      <c r="G99" s="160">
        <f t="shared" si="3"/>
        <v>12.433333333333334</v>
      </c>
      <c r="H99" s="122" t="s">
        <v>2679</v>
      </c>
      <c r="I99" s="121" t="s">
        <v>459</v>
      </c>
      <c r="J99" s="121" t="s">
        <v>2725</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2770</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2771</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2772</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2773</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2774</v>
      </c>
      <c r="E104" s="145">
        <v>42522</v>
      </c>
      <c r="F104" s="145">
        <v>42719</v>
      </c>
      <c r="G104" s="160">
        <f t="shared" si="3"/>
        <v>6.5666666666666664</v>
      </c>
      <c r="H104" s="122" t="s">
        <v>2778</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2775</v>
      </c>
      <c r="E105" s="145">
        <v>42719</v>
      </c>
      <c r="F105" s="145">
        <v>43084</v>
      </c>
      <c r="G105" s="160">
        <f t="shared" si="3"/>
        <v>12.166666666666666</v>
      </c>
      <c r="H105" s="122" t="s">
        <v>2779</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2776</v>
      </c>
      <c r="E106" s="145">
        <v>43405</v>
      </c>
      <c r="F106" s="145">
        <v>43434</v>
      </c>
      <c r="G106" s="160">
        <f t="shared" si="3"/>
        <v>0.96666666666666667</v>
      </c>
      <c r="H106" s="64" t="s">
        <v>2780</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2777</v>
      </c>
      <c r="E107" s="145">
        <v>43484</v>
      </c>
      <c r="F107" s="145">
        <v>43822</v>
      </c>
      <c r="G107" s="160">
        <f t="shared" si="3"/>
        <v>11.266666666666667</v>
      </c>
      <c r="H107" s="64" t="s">
        <v>2781</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43894</v>
      </c>
      <c r="F114" s="145">
        <v>44196</v>
      </c>
      <c r="G114" s="160">
        <f>IF(AND(E114&lt;&gt;"",F114&lt;&gt;""),((F114-E114)/30),"")</f>
        <v>10.066666666666666</v>
      </c>
      <c r="H114" s="122" t="s">
        <v>2682</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2683</v>
      </c>
      <c r="E115" s="145">
        <v>43894</v>
      </c>
      <c r="F115" s="145">
        <v>44196</v>
      </c>
      <c r="G115" s="160">
        <f t="shared" ref="G115:G116" si="4">IF(AND(E115&lt;&gt;"",F115&lt;&gt;""),((F115-E115)/30),"")</f>
        <v>10.066666666666666</v>
      </c>
      <c r="H115" s="122" t="s">
        <v>2682</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2684</v>
      </c>
      <c r="E116" s="145">
        <v>43893</v>
      </c>
      <c r="F116" s="145">
        <v>44196</v>
      </c>
      <c r="G116" s="160">
        <f t="shared" si="4"/>
        <v>10.1</v>
      </c>
      <c r="H116" s="122" t="s">
        <v>2682</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2685</v>
      </c>
      <c r="E117" s="145">
        <v>43894</v>
      </c>
      <c r="F117" s="145">
        <v>44196</v>
      </c>
      <c r="G117" s="160">
        <f t="shared" ref="G117:G159" si="5">IF(AND(E117&lt;&gt;"",F117&lt;&gt;""),((F117-E117)/30),"")</f>
        <v>10.066666666666666</v>
      </c>
      <c r="H117" s="122" t="s">
        <v>2682</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2688</v>
      </c>
      <c r="E118" s="145">
        <v>43885</v>
      </c>
      <c r="F118" s="145">
        <v>44196</v>
      </c>
      <c r="G118" s="160">
        <f t="shared" si="5"/>
        <v>10.366666666666667</v>
      </c>
      <c r="H118" s="64" t="s">
        <v>2733</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2689</v>
      </c>
      <c r="E119" s="145">
        <v>44181</v>
      </c>
      <c r="F119" s="145">
        <v>44347</v>
      </c>
      <c r="G119" s="160">
        <f t="shared" si="5"/>
        <v>5.5333333333333332</v>
      </c>
      <c r="H119" s="64" t="s">
        <v>2712</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2734</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2709</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2710</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64" t="s">
        <v>2711</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2690</v>
      </c>
      <c r="E124" s="145">
        <v>43885</v>
      </c>
      <c r="F124" s="145">
        <v>44196</v>
      </c>
      <c r="G124" s="160">
        <f t="shared" si="5"/>
        <v>10.366666666666667</v>
      </c>
      <c r="H124" s="64" t="s">
        <v>2735</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2691</v>
      </c>
      <c r="E125" s="145">
        <v>43885</v>
      </c>
      <c r="F125" s="145">
        <v>44196</v>
      </c>
      <c r="G125" s="160">
        <f t="shared" si="5"/>
        <v>10.366666666666667</v>
      </c>
      <c r="H125" s="64" t="s">
        <v>2736</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2692</v>
      </c>
      <c r="E126" s="145">
        <v>43885</v>
      </c>
      <c r="F126" s="145">
        <v>44196</v>
      </c>
      <c r="G126" s="160">
        <f t="shared" si="5"/>
        <v>10.366666666666667</v>
      </c>
      <c r="H126" s="64" t="s">
        <v>2737</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2693</v>
      </c>
      <c r="E127" s="145">
        <v>43885</v>
      </c>
      <c r="F127" s="145">
        <v>44196</v>
      </c>
      <c r="G127" s="160">
        <f t="shared" si="5"/>
        <v>10.366666666666667</v>
      </c>
      <c r="H127" s="64" t="s">
        <v>2738</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2694</v>
      </c>
      <c r="E128" s="145">
        <v>43885</v>
      </c>
      <c r="F128" s="145">
        <v>44196</v>
      </c>
      <c r="G128" s="160">
        <f t="shared" si="5"/>
        <v>10.366666666666667</v>
      </c>
      <c r="H128" s="64" t="s">
        <v>2739</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2695</v>
      </c>
      <c r="E129" s="145">
        <v>43885</v>
      </c>
      <c r="F129" s="145">
        <v>44196</v>
      </c>
      <c r="G129" s="160">
        <f t="shared" si="5"/>
        <v>10.366666666666667</v>
      </c>
      <c r="H129" s="64" t="s">
        <v>2740</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2696</v>
      </c>
      <c r="E130" s="145">
        <v>43885</v>
      </c>
      <c r="F130" s="145">
        <v>44196</v>
      </c>
      <c r="G130" s="160">
        <f t="shared" si="5"/>
        <v>10.366666666666667</v>
      </c>
      <c r="H130" s="64" t="s">
        <v>2737</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2697</v>
      </c>
      <c r="E131" s="145">
        <v>43885</v>
      </c>
      <c r="F131" s="145">
        <v>44196</v>
      </c>
      <c r="G131" s="160">
        <f t="shared" si="5"/>
        <v>10.366666666666667</v>
      </c>
      <c r="H131" s="64" t="s">
        <v>2741</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2698</v>
      </c>
      <c r="E132" s="145">
        <v>43885</v>
      </c>
      <c r="F132" s="145">
        <v>44196</v>
      </c>
      <c r="G132" s="160">
        <f t="shared" si="5"/>
        <v>10.366666666666667</v>
      </c>
      <c r="H132" s="64" t="s">
        <v>2739</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2699</v>
      </c>
      <c r="E133" s="145">
        <v>43885</v>
      </c>
      <c r="F133" s="145">
        <v>44196</v>
      </c>
      <c r="G133" s="160">
        <f t="shared" si="5"/>
        <v>10.366666666666667</v>
      </c>
      <c r="H133" s="64" t="s">
        <v>2736</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2695</v>
      </c>
      <c r="E134" s="145">
        <v>43885</v>
      </c>
      <c r="F134" s="145">
        <v>44196</v>
      </c>
      <c r="G134" s="160">
        <f t="shared" si="5"/>
        <v>10.366666666666667</v>
      </c>
      <c r="H134" s="64" t="s">
        <v>2742</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2700</v>
      </c>
      <c r="E135" s="145">
        <v>43885</v>
      </c>
      <c r="F135" s="145">
        <v>44196</v>
      </c>
      <c r="G135" s="160">
        <f t="shared" si="5"/>
        <v>10.366666666666667</v>
      </c>
      <c r="H135" s="64" t="s">
        <v>2736</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2701</v>
      </c>
      <c r="E136" s="145">
        <v>43885</v>
      </c>
      <c r="F136" s="145">
        <v>44196</v>
      </c>
      <c r="G136" s="160">
        <f t="shared" si="5"/>
        <v>10.366666666666667</v>
      </c>
      <c r="H136" s="64" t="s">
        <v>2736</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2702</v>
      </c>
      <c r="E137" s="145">
        <v>43885</v>
      </c>
      <c r="F137" s="145">
        <v>44196</v>
      </c>
      <c r="G137" s="160">
        <f t="shared" si="5"/>
        <v>10.366666666666667</v>
      </c>
      <c r="H137" s="64" t="s">
        <v>2736</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2695</v>
      </c>
      <c r="E138" s="145">
        <v>43885</v>
      </c>
      <c r="F138" s="145">
        <v>44196</v>
      </c>
      <c r="G138" s="160">
        <f t="shared" si="5"/>
        <v>10.366666666666667</v>
      </c>
      <c r="H138" s="64" t="s">
        <v>2736</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2703</v>
      </c>
      <c r="E139" s="145">
        <v>43885</v>
      </c>
      <c r="F139" s="145">
        <v>44196</v>
      </c>
      <c r="G139" s="160">
        <f t="shared" si="5"/>
        <v>10.366666666666667</v>
      </c>
      <c r="H139" s="64" t="s">
        <v>2736</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2704</v>
      </c>
      <c r="E140" s="145">
        <v>43885</v>
      </c>
      <c r="F140" s="145">
        <v>44196</v>
      </c>
      <c r="G140" s="160">
        <f t="shared" si="5"/>
        <v>10.366666666666667</v>
      </c>
      <c r="H140" s="64" t="s">
        <v>2736</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2705</v>
      </c>
      <c r="E141" s="145">
        <v>43885</v>
      </c>
      <c r="F141" s="145">
        <v>44196</v>
      </c>
      <c r="G141" s="160">
        <f t="shared" si="5"/>
        <v>10.366666666666667</v>
      </c>
      <c r="H141" s="64" t="s">
        <v>2736</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2706</v>
      </c>
      <c r="E142" s="145">
        <v>43885</v>
      </c>
      <c r="F142" s="145">
        <v>44196</v>
      </c>
      <c r="G142" s="160">
        <f t="shared" si="5"/>
        <v>10.366666666666667</v>
      </c>
      <c r="H142" s="64" t="s">
        <v>2739</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2707</v>
      </c>
      <c r="E143" s="145">
        <v>43885</v>
      </c>
      <c r="F143" s="145">
        <v>44196</v>
      </c>
      <c r="G143" s="160">
        <f t="shared" si="5"/>
        <v>10.366666666666667</v>
      </c>
      <c r="H143" s="64" t="s">
        <v>2743</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2708</v>
      </c>
      <c r="E144" s="145">
        <v>43885</v>
      </c>
      <c r="F144" s="145">
        <v>44196</v>
      </c>
      <c r="G144" s="160">
        <f t="shared" si="5"/>
        <v>10.366666666666667</v>
      </c>
      <c r="H144" s="64" t="s">
        <v>2739</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6.25E-2</v>
      </c>
      <c r="G179" s="165">
        <f>IF(F179&gt;0,SUM(E179+F179),"")</f>
        <v>8.2500000000000004E-2</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8.2500000000000004E-2</v>
      </c>
      <c r="D185" s="91" t="s">
        <v>2628</v>
      </c>
      <c r="E185" s="94">
        <f>+(C185*SUM(K20:K35))</f>
        <v>332479810.16250002</v>
      </c>
      <c r="F185" s="92"/>
      <c r="G185" s="93"/>
      <c r="H185" s="88"/>
      <c r="I185" s="90" t="s">
        <v>2627</v>
      </c>
      <c r="J185" s="166">
        <f>+SUM(M179:M183)</f>
        <v>0.05</v>
      </c>
      <c r="K185" s="202" t="s">
        <v>2628</v>
      </c>
      <c r="L185" s="202"/>
      <c r="M185" s="94">
        <f>+J185*(SUM(K20:K35))</f>
        <v>201502915.25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2686</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2783</v>
      </c>
      <c r="J211" s="27" t="s">
        <v>2622</v>
      </c>
      <c r="K211" s="148" t="s">
        <v>2782</v>
      </c>
      <c r="L211" s="21"/>
      <c r="M211" s="21"/>
      <c r="N211" s="21"/>
      <c r="O211" s="8"/>
    </row>
    <row r="212" spans="1:15" x14ac:dyDescent="0.25">
      <c r="A212" s="9"/>
      <c r="B212" s="27" t="s">
        <v>2619</v>
      </c>
      <c r="C212" s="147" t="s">
        <v>2686</v>
      </c>
      <c r="D212" s="21"/>
      <c r="G212" s="27" t="s">
        <v>2621</v>
      </c>
      <c r="H212" s="148" t="s">
        <v>2687</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