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<sst xmlns="http://schemas.openxmlformats.org/spreadsheetml/2006/main" count="3138" uniqueCount="2704">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</sst>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8"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696</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1154</v>
      </c>
      <c r="J20" s="149" t="s">
        <v>698</v>
      </c>
      <c r="K20" s="150">
        <v>7859104407</v>
      </c>
      <c r="L20" s="151"/>
      <c r="M20" s="151">
        <v>44561</v>
      </c>
      <c r="N20" s="134">
        <f>+(M20-L20)/30</f>
        <v>1485.3666666666666</v>
      </c>
      <c r="O20" s="137"/>
      <c r="U20" s="133"/>
      <c r="V20" s="104">
        <f ca="1">NOW()</f>
        <v>44192.457155208336</v>
      </c>
      <c r="W20" s="104">
        <f ca="1">NOW()</f>
        <v>44192.457155208336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2699</v>
      </c>
      <c r="C48" s="111" t="s">
        <v>32</v>
      </c>
      <c r="D48" s="109" t="s">
        <v>2683</v>
      </c>
      <c r="E48" s="144">
        <v>40963</v>
      </c>
      <c r="F48" s="144">
        <v>41227</v>
      </c>
      <c r="G48" s="159">
        <f>IF(AND(E48&lt;&gt;"",F48&lt;&gt;""),((F48-E48)/30),"")</f>
        <v>8.8000000000000007</v>
      </c>
      <c r="H48" s="113" t="s">
        <v>2681</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2699</v>
      </c>
      <c r="C49" s="111" t="s">
        <v>32</v>
      </c>
      <c r="D49" s="109" t="s">
        <v>2684</v>
      </c>
      <c r="E49" s="144">
        <v>41309</v>
      </c>
      <c r="F49" s="144">
        <v>41607</v>
      </c>
      <c r="G49" s="159">
        <f t="shared" ref="G49:G50" si="2">IF(AND(E49&lt;&gt;"",F49&lt;&gt;""),((F49-E49)/30),"")</f>
        <v>9.9333333333333336</v>
      </c>
      <c r="H49" s="121" t="s">
        <v>2681</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2699</v>
      </c>
      <c r="C50" s="111" t="s">
        <v>32</v>
      </c>
      <c r="D50" s="109" t="s">
        <v>2685</v>
      </c>
      <c r="E50" s="144">
        <v>41673</v>
      </c>
      <c r="F50" s="144">
        <v>41971</v>
      </c>
      <c r="G50" s="159">
        <f t="shared" si="2"/>
        <v>9.9333333333333336</v>
      </c>
      <c r="H50" s="121" t="s">
        <v>2681</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2699</v>
      </c>
      <c r="C51" s="111" t="s">
        <v>32</v>
      </c>
      <c r="D51" s="109" t="s">
        <v>2682</v>
      </c>
      <c r="E51" s="144">
        <v>42039</v>
      </c>
      <c r="F51" s="144">
        <v>42328</v>
      </c>
      <c r="G51" s="159">
        <f t="shared" ref="G51:G107" si="3">IF(AND(E51&lt;&gt;"",F51&lt;&gt;""),((F51-E51)/30),"")</f>
        <v>9.6333333333333329</v>
      </c>
      <c r="H51" s="121" t="s">
        <v>2681</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2700</v>
      </c>
      <c r="C52" s="111" t="s">
        <v>32</v>
      </c>
      <c r="D52" s="109" t="s">
        <v>2686</v>
      </c>
      <c r="E52" s="144">
        <v>41673</v>
      </c>
      <c r="F52" s="144">
        <v>41957</v>
      </c>
      <c r="G52" s="159">
        <f t="shared" si="3"/>
        <v>9.4666666666666668</v>
      </c>
      <c r="H52" s="118" t="s">
        <v>2687</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2700</v>
      </c>
      <c r="C53" s="111" t="s">
        <v>32</v>
      </c>
      <c r="D53" s="109" t="s">
        <v>2688</v>
      </c>
      <c r="E53" s="144">
        <v>42037</v>
      </c>
      <c r="F53" s="144">
        <v>42321</v>
      </c>
      <c r="G53" s="159">
        <f t="shared" si="3"/>
        <v>9.4666666666666668</v>
      </c>
      <c r="H53" s="118" t="s">
        <v>2687</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2700</v>
      </c>
      <c r="C54" s="111" t="s">
        <v>32</v>
      </c>
      <c r="D54" s="109" t="s">
        <v>2689</v>
      </c>
      <c r="E54" s="144">
        <v>42408</v>
      </c>
      <c r="F54" s="144">
        <v>42686</v>
      </c>
      <c r="G54" s="159">
        <f t="shared" si="3"/>
        <v>9.2666666666666675</v>
      </c>
      <c r="H54" s="118" t="s">
        <v>2687</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2700</v>
      </c>
      <c r="C55" s="111" t="s">
        <v>32</v>
      </c>
      <c r="D55" s="109" t="s">
        <v>2690</v>
      </c>
      <c r="E55" s="144">
        <v>42772</v>
      </c>
      <c r="F55" s="144">
        <v>43054</v>
      </c>
      <c r="G55" s="159">
        <f t="shared" si="3"/>
        <v>9.4</v>
      </c>
      <c r="H55" s="118" t="s">
        <v>2687</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2700</v>
      </c>
      <c r="C56" s="111" t="s">
        <v>32</v>
      </c>
      <c r="D56" s="109" t="s">
        <v>2691</v>
      </c>
      <c r="E56" s="144">
        <v>43136</v>
      </c>
      <c r="F56" s="144">
        <v>43419</v>
      </c>
      <c r="G56" s="159">
        <f t="shared" si="3"/>
        <v>9.4333333333333336</v>
      </c>
      <c r="H56" s="118" t="s">
        <v>2687</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2700</v>
      </c>
      <c r="C57" s="65" t="s">
        <v>32</v>
      </c>
      <c r="D57" s="63" t="s">
        <v>2692</v>
      </c>
      <c r="E57" s="144">
        <v>43500</v>
      </c>
      <c r="F57" s="144">
        <v>43784</v>
      </c>
      <c r="G57" s="159">
        <f t="shared" si="3"/>
        <v>9.4666666666666668</v>
      </c>
      <c r="H57" s="118" t="s">
        <v>2687</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2701</v>
      </c>
      <c r="C58" s="65" t="s">
        <v>32</v>
      </c>
      <c r="D58" s="63" t="s">
        <v>2694</v>
      </c>
      <c r="E58" s="144">
        <v>41817</v>
      </c>
      <c r="F58" s="144">
        <v>42182</v>
      </c>
      <c r="G58" s="159">
        <f t="shared" si="3"/>
        <v>12.166666666666666</v>
      </c>
      <c r="H58" s="64" t="s">
        <v>2693</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2695</v>
      </c>
      <c r="E59" s="144">
        <v>42718</v>
      </c>
      <c r="F59" s="144">
        <v>43084</v>
      </c>
      <c r="G59" s="159">
        <f t="shared" si="3"/>
        <v>12.2</v>
      </c>
      <c r="H59" s="64" t="s">
        <v>2696</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2697</v>
      </c>
      <c r="E60" s="144">
        <v>43072</v>
      </c>
      <c r="F60" s="144">
        <v>43312</v>
      </c>
      <c r="G60" s="159">
        <f t="shared" si="3"/>
        <v>8</v>
      </c>
      <c r="H60" s="64" t="s">
        <v>2698</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157967998.58070001</v>
      </c>
      <c r="F185" s="91"/>
      <c r="G185" s="92"/>
      <c r="H185" s="87"/>
      <c r="I185" s="89" t="s">
        <v>2627</v>
      </c>
      <c r="J185" s="165">
        <f>+SUM(M179:M183)</f>
        <v>0.03</v>
      </c>
      <c r="K185" s="235" t="s">
        <v>2628</v>
      </c>
      <c r="L185" s="235"/>
      <c r="M185" s="93">
        <f>+J185*(SUM(K20:K35))</f>
        <v>235773132.20999998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2677</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2678</v>
      </c>
      <c r="J211" s="27" t="s">
        <v>2622</v>
      </c>
      <c r="K211" s="147" t="s">
        <v>2702</v>
      </c>
      <c r="L211" s="21"/>
      <c r="M211" s="21"/>
      <c r="N211" s="21"/>
      <c r="O211" s="8"/>
    </row>
    <row r="212" spans="1:15" x14ac:dyDescent="0.25">
      <c r="A212" s="9"/>
      <c r="B212" s="27" t="s">
        <v>2619</v>
      </c>
      <c r="C212" s="146" t="s">
        <v>2677</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