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<sst xmlns="http://schemas.openxmlformats.org/spreadsheetml/2006/main" count="3241" uniqueCount="2712">
  <si>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</si>
  <si>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</si>
  <si>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</si>
  <si>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</si>
  <si>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</si>
  <si>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</si>
  <si>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</si>
  <si>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</si>
  <si>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</si>
  <si>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</si>
  <si>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</si>
  <si>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</si>
  <si>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</si>
  <si>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</si>
  <si>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</si>
  <si>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</si>
  <si>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</si>
  <si>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</si>
  <si>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</si>
  <si>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</si>
  <si>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</si>
  <si>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</si>
  <si>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</si>
  <si>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</si>
  <si>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</si>
  <si>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</si>
  <si>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</si>
  <si>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</si>
  <si>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</si>
  <si>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</si>
  <si>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</si>
  <si>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</si>
  <si>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</si>
  <si>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</si>
  <si>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</si>
  <si>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</si>
  <si>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</si>
  <si>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</si>
  <si>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</si>
  <si>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</si>
  <si>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</si>
  <si>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</si>
  <si>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</si>
  <si>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</si>
  <si>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</si>
  <si>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</si>
  <si>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</si>
  <si>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</si>
  <si>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</si>
  <si>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</si>
  <si>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</si>
  <si>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</si>
  <si>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</si>
  <si>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</si>
  <si>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</si>
  <si>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</si>
  <si>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</si>
  <si>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</si>
  <si>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</si>
  <si>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</si>
  <si>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</si>
  <si>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</si>
  <si>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</si>
  <si>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</si>
  <si>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</si>
  <si>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</si>
  <si>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</si>
  <si>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</si>
  <si>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</si>
  <si>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</si>
  <si>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</si>
  <si>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</si>
  <si>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</si>
  <si>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</si>
  <si>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</si>
  <si>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</si>
  <si>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</si>
  <si>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</si>
  <si>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</si>
  <si>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</si>
  <si>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</si>
  <si>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</si>
  <si>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</si>
  <si>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</si>
  <si>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</si>
  <si>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</si>
  <si>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</si>
  <si>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</si>
  <si>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</si>
  <si>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</si>
  <si>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</si>
  <si>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</si>
  <si>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</si>
  <si>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</si>
  <si>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</si>
  <si>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</si>
  <si>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</si>
  <si>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</si>
  <si>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</si>
  <si>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</si>
  <si>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</si>
  <si>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</si>
  <si>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</si>
  <si>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</si>
  <si>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</si>
  <si>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</si>
  <si>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</si>
  <si>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</si>
  <si>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</si>
  <si>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</si>
  <si>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</si>
  <si>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</si>
  <si>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</si>
  <si>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</si>
  <si>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</si>
  <si>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</si>
  <si>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</si>
  <si>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</si>
  <si>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</si>
  <si>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</si>
  <si>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</si>
  <si>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</si>
  <si>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</si>
  <si>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</si>
  <si>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</si>
  <si>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</si>
  <si>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</si>
  <si>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</si>
  <si>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</si>
  <si>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</si>
  <si>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</si>
  <si>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</si>
  <si>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</si>
  <si>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</si>
  <si>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</si>
  <si>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</si>
  <si>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</si>
  <si>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</si>
  <si>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</si>
  <si>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</si>
  <si>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</si>
  <si>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</si>
  <si>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</si>
  <si>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</si>
  <si>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</si>
  <si>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</si>
  <si>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</si>
  <si>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</si>
  <si>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</si>
  <si>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</si>
  <si>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</si>
  <si>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</si>
  <si>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</si>
  <si>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</si>
  <si>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</si>
  <si>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</si>
  <si>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</si>
  <si>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</si>
  <si>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</si>
  <si>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</si>
  <si>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</si>
  <si>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</si>
  <si>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</si>
  <si>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</si>
  <si>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</si>
  <si>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</si>
  <si>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</si>
  <si>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</si>
  <si>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</si>
  <si>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</si>
  <si>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</si>
  <si>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</si>
  <si>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</si>
  <si>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</si>
  <si>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</si>
  <si>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</si>
  <si>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</si>
  <si>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</si>
  <si>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</si>
  <si>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</si>
  <si>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</si>
  <si>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</si>
  <si>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</si>
  <si>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</si>
  <si>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</si>
  <si>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</si>
  <si>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</si>
  <si>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</si>
  <si>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</si>
  <si>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</si>
  <si>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</si>
  <si>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</si>
  <si>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</si>
  <si>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</si>
  <si>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</si>
  <si>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</si>
  <si>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</si>
  <si>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</si>
  <si>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</si>
  <si>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</si>
  <si>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</si>
  <si>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</si>
  <si>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</si>
  <si>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</si>
  <si>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</si>
  <si>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</si>
  <si>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</si>
  <si>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</si>
  <si>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</si>
  <si>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</si>
  <si>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</si>
  <si>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</si>
  <si>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</si>
  <si>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</si>
  <si>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</si>
  <si>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</si>
  <si>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</si>
  <si>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</si>
  <si>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</si>
  <si>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</si>
  <si>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</si>
  <si>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</si>
  <si>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</si>
  <si>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</si>
  <si>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</si>
  <si>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</si>
  <si>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</si>
  <si>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</si>
  <si>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</si>
  <si>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</si>
  <si>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</si>
  <si>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</si>
  <si>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</si>
  <si>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</si>
  <si>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</si>
  <si>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</si>
  <si>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</si>
  <si>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</si>
  <si>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</si>
  <si>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</si>
  <si>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</si>
  <si>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</si>
  <si>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</si>
  <si>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</si>
  <si>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</si>
  <si>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</si>
  <si>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</si>
  <si>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</si>
  <si>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</si>
  <si>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</si>
  <si>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</si>
  <si>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</si>
  <si>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</si>
  <si>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</si>
  <si>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</si>
  <si>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</si>
  <si>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</si>
  <si>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</si>
  <si>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</si>
  <si>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</si>
  <si>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</si>
  <si>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</si>
  <si>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</si>
  <si>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</si>
  <si>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</si>
  <si>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</si>
  <si>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</si>
  <si>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</si>
  <si>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</si>
  <si>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</si>
  <si>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</si>
  <si>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</si>
  <si>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</si>
  <si>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</si>
  <si>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</si>
  <si>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</si>
  <si>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</si>
  <si>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</si>
  <si>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</si>
  <si>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</si>
  <si>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</si>
  <si>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</si>
  <si>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</si>
  <si>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</si>
  <si>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</si>
  <si>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</si>
  <si>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</si>
  <si>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</si>
  <si>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</si>
  <si>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</si>
  <si>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</si>
  <si>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</si>
  <si>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</si>
  <si>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</si>
  <si>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</si>
  <si>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</si>
  <si>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</si>
  <si>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</si>
  <si>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</si>
  <si>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</si>
  <si>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</si>
  <si>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</si>
  <si>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</si>
  <si>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</si>
  <si>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</si>
  <si>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</si>
  <si>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</si>
  <si>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</si>
  <si>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</si>
  <si>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</si>
  <si>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</si>
  <si>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</si>
  <si>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</si>
  <si>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</si>
  <si>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</si>
  <si>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</si>
  <si>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</si>
  <si>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</si>
  <si>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</si>
  <si>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</si>
  <si>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</si>
  <si>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</si>
  <si>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</si>
  <si>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</si>
  <si>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</si>
  <si>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</si>
  <si>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</si>
  <si>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</si>
  <si>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</si>
  <si>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</si>
  <si>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</si>
  <si>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</si>
  <si>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</si>
  <si>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</si>
  <si>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</si>
  <si>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</si>
  <si>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</si>
  <si>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</si>
  <si>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</si>
  <si>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</si>
  <si>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</si>
  <si>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</si>
  <si>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</si>
  <si>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</si>
  <si>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</si>
  <si>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</si>
  <si>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</si>
  <si>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</si>
  <si>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</si>
  <si>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</si>
  <si>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</si>
  <si>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</si>
  <si>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</si>
  <si>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</si>
  <si>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</si>
  <si>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</si>
  <si>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</si>
  <si>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</si>
  <si>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</si>
  <si>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</si>
  <si>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</si>
  <si>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</si>
  <si>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</si>
  <si>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</si>
  <si>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</si>
  <si>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</si>
  <si>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</si>
  <si>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</si>
  <si>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</si>
  <si>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</si>
  <si>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</si>
  <si>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</si>
  <si>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</si>
  <si>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</si>
  <si>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</si>
  <si>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</si>
  <si>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</si>
  <si>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</si>
  <si>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</si>
  <si>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</si>
  <si>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</si>
  <si>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</si>
  <si>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</si>
  <si>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</si>
  <si>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</si>
  <si>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</si>
  <si>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</si>
  <si>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</si>
  <si>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</si>
  <si>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</si>
  <si>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</si>
  <si>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</si>
  <si>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</si>
  <si>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</si>
  <si>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</si>
  <si>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</si>
  <si>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</si>
  <si>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</si>
  <si>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</si>
  <si>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</si>
  <si>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</si>
  <si>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</si>
  <si>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</si>
  <si>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</si>
  <si>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</si>
  <si>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</si>
  <si>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</si>
  <si>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</si>
  <si>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</si>
  <si>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</si>
  <si>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</si>
  <si>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</si>
  <si>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</si>
  <si>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</si>
  <si>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</si>
  <si>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</si>
  <si>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</si>
  <si>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</si>
  <si>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</si>
  <si>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</si>
  <si>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</si>
  <si>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</si>
  <si>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</si>
  <si>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</si>
  <si>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</si>
  <si>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</si>
  <si>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</si>
  <si>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</si>
  <si>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</si>
  <si>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</si>
  <si>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</si>
  <si>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</si>
  <si>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</si>
  <si>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</si>
  <si>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</si>
  <si>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</si>
  <si>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</si>
  <si>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</si>
  <si>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</si>
  <si>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</si>
  <si>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</si>
  <si>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</si>
  <si>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</si>
  <si>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</si>
  <si>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</si>
  <si>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</si>
  <si>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</si>
  <si>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</si>
  <si>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</si>
  <si>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</si>
  <si>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</si>
  <si>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</si>
  <si>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</si>
  <si>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</si>
  <si>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</si>
  <si>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</si>
  <si>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</si>
  <si>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</si>
  <si>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</si>
  <si>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</si>
  <si>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</si>
  <si>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</si>
  <si>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</si>
  <si>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</si>
  <si>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</si>
  <si>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</si>
  <si>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</si>
  <si>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</si>
  <si>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</si>
  <si>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</si>
  <si>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</si>
  <si>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</si>
  <si>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</si>
  <si>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</si>
  <si>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</si>
  <si>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</si>
  <si>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</si>
  <si>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</si>
  <si>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</si>
  <si>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</si>
  <si>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</si>
  <si>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</si>
  <si>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</si>
  <si>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</si>
  <si>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</si>
  <si>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</si>
  <si>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</si>
  <si>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</si>
  <si>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</si>
  <si>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</si>
  <si>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</si>
  <si>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</si>
  <si>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</si>
  <si>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</si>
  <si>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</si>
  <si>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</si>
  <si>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</si>
  <si>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</si>
  <si>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</si>
  <si>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</si>
  <si>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</si>
  <si>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</si>
  <si>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</si>
  <si>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</si>
  <si>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</si>
  <si>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</si>
  <si>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</si>
  <si>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</si>
  <si>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</si>
  <si>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</si>
  <si>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</si>
  <si>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</si>
  <si>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</si>
  <si>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</si>
  <si>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</si>
  <si>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</si>
  <si>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</si>
  <si>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</si>
  <si>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</si>
  <si>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</si>
  <si>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</si>
  <si>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</si>
  <si>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</si>
  <si>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</si>
  <si>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</si>
  <si>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</si>
  <si>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</si>
  <si>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</si>
  <si>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</si>
  <si>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</si>
  <si>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</si>
  <si>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</si>
  <si>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</si>
  <si>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</si>
  <si>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</si>
  <si>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</si>
  <si>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</si>
  <si>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</si>
  <si>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</si>
  <si>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</si>
  <si>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</si>
  <si>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</si>
  <si>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</si>
  <si>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</si>
  <si>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</si>
  <si>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</si>
  <si>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</si>
  <si>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</si>
  <si>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</si>
  <si>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</si>
  <si>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</si>
  <si>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</si>
  <si>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</si>
  <si>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</si>
  <si>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</si>
  <si>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</si>
  <si>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</si>
  <si>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</si>
  <si>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</si>
  <si>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</si>
  <si>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</si>
  <si>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</si>
  <si>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</si>
  <si>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</si>
  <si>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</si>
  <si>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</si>
  <si>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</si>
  <si>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</si>
  <si>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</si>
  <si>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</si>
  <si>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</si>
  <si>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</si>
  <si>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</si>
  <si>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</si>
  <si>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</si>
  <si>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</si>
  <si>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</si>
  <si>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</si>
  <si>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</si>
  <si>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</si>
  <si>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</si>
  <si>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</si>
  <si>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</si>
  <si>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</si>
  <si>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</si>
  <si>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</si>
  <si>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</si>
  <si>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</si>
  <si>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</si>
  <si>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</si>
  <si>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</si>
  <si>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</si>
  <si>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</si>
  <si>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</si>
  <si>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</si>
  <si>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</si>
  <si>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</si>
  <si>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</si>
  <si>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</si>
  <si>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</si>
  <si>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</si>
  <si>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</si>
  <si>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</si>
  <si>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</si>
  <si>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</si>
  <si>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</si>
  <si>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</si>
  <si>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</si>
  <si>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</si>
  <si>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</si>
  <si>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</si>
  <si>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</si>
  <si>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</si>
  <si>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</si>
  <si>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</si>
  <si>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</si>
  <si>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</si>
  <si>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</si>
  <si>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</si>
  <si>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</si>
  <si>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</si>
  <si>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</si>
  <si>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</si>
  <si>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</si>
  <si>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</si>
  <si>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</si>
  <si>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</si>
  <si>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</si>
  <si>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</si>
  <si>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</si>
  <si>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</si>
  <si>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</si>
  <si>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</si>
  <si>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</si>
  <si>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</si>
  <si>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</si>
  <si>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</si>
  <si>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</si>
  <si>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</si>
  <si>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</si>
  <si>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</si>
  <si>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</si>
  <si>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</si>
  <si>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</si>
  <si>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</si>
  <si>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</si>
  <si>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</si>
  <si>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</si>
  <si>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</si>
  <si>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</si>
  <si>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</si>
  <si>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</si>
  <si>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</si>
  <si>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</si>
  <si>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</si>
  <si>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</si>
  <si>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</si>
  <si>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</si>
  <si>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</si>
  <si>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</si>
  <si>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</si>
  <si>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</si>
  <si>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</si>
  <si>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</si>
  <si>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</si>
  <si>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</si>
  <si>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</si>
  <si>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</si>
  <si>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</si>
  <si>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</si>
  <si>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</si>
  <si>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</si>
  <si>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</si>
  <si>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</si>
  <si>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</si>
  <si>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</si>
  <si>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</si>
  <si>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</si>
  <si>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</si>
  <si>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</si>
  <si>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</si>
  <si>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</si>
  <si>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</si>
  <si>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</si>
  <si>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</si>
  <si>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</si>
  <si>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</si>
  <si>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</si>
  <si>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</si>
  <si>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</si>
  <si>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</si>
  <si>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</si>
  <si>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</si>
  <si>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</si>
  <si>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</si>
  <si>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</si>
  <si>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</si>
  <si>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</si>
  <si>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</si>
  <si>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</si>
  <si>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</si>
  <si>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</si>
  <si>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</si>
  <si>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</si>
  <si>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</si>
  <si>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</si>
  <si>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</si>
  <si>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</si>
  <si>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</si>
  <si>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</si>
  <si>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</si>
  <si>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</si>
  <si>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</si>
  <si>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</si>
  <si>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</si>
  <si>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</si>
  <si>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</si>
  <si>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</si>
  <si>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</si>
  <si>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</si>
  <si>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</si>
  <si>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</si>
  <si>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</si>
  <si>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</si>
  <si>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</si>
  <si>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</si>
  <si>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</si>
  <si>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</si>
  <si>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</si>
  <si>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</si>
  <si>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</si>
  <si>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</si>
  <si>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</si>
  <si>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</si>
  <si>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</si>
  <si>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</si>
  <si>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</si>
  <si>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</si>
  <si>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</si>
  <si>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</si>
  <si>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</si>
  <si>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</si>
  <si>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</si>
  <si>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</si>
  <si>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</si>
  <si>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</si>
  <si>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</si>
  <si>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</si>
  <si>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</si>
  <si>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</si>
  <si>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</si>
  <si>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</si>
  <si>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</si>
  <si>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</si>
  <si>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</si>
  <si>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</si>
  <si>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</si>
  <si>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</si>
  <si>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</si>
  <si>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</si>
  <si>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</si>
  <si>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</si>
  <si>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</si>
  <si>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</si>
  <si>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</si>
  <si>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</si>
  <si>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</si>
  <si>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</si>
  <si>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</si>
  <si>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</si>
  <si>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</si>
  <si>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</si>
  <si>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</si>
  <si>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</si>
  <si>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</si>
  <si>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</si>
  <si>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</si>
  <si>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</si>
  <si>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</si>
  <si>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</si>
  <si>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</si>
  <si>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</si>
  <si>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</si>
  <si>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</si>
  <si>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</si>
  <si>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</si>
  <si>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</si>
  <si>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</si>
  <si>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</si>
  <si>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</si>
  <si>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</si>
  <si>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</si>
  <si>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</si>
  <si>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</si>
  <si>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</si>
  <si>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</si>
  <si>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</si>
  <si>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</si>
  <si>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</si>
  <si>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</si>
  <si>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</si>
  <si>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</si>
  <si>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</si>
  <si>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</si>
  <si>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</si>
  <si>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</si>
  <si>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</si>
  <si>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</si>
  <si>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</si>
  <si>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</si>
  <si>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</si>
  <si>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</si>
  <si>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</si>
  <si>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</si>
  <si>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</si>
  <si>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</si>
  <si>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</si>
  <si>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</si>
  <si>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</si>
  <si>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</si>
  <si>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</si>
  <si>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</si>
  <si>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</si>
  <si>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</si>
  <si>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</si>
  <si>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</si>
  <si>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</si>
  <si>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</si>
  <si>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</si>
  <si>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</si>
  <si>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</si>
  <si>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</si>
  <si>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</si>
  <si>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</si>
  <si>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</si>
  <si>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</si>
  <si>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</si>
  <si>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</si>
  <si>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</si>
  <si>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</si>
  <si>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</si>
  <si>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</si>
  <si>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</si>
  <si>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</si>
  <si>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</si>
  <si>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</si>
  <si>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</si>
  <si>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</si>
  <si>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</si>
  <si>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</si>
  <si>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</si>
  <si>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</si>
  <si>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</si>
  <si>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</si>
  <si>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</si>
  <si>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</si>
  <si>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</si>
  <si>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</si>
  <si>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</si>
  <si>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</si>
  <si>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</si>
  <si>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</si>
  <si>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</si>
  <si>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</si>
  <si>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</si>
  <si>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</si>
  <si>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</si>
  <si>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</si>
  <si>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</si>
  <si>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</si>
  <si>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</si>
  <si>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</si>
  <si>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</si>
  <si>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</si>
  <si>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</si>
  <si>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</si>
  <si>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</si>
  <si>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</si>
  <si>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</si>
  <si>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</si>
  <si>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</si>
  <si>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</si>
  <si>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</si>
  <si>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</si>
  <si>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</si>
  <si>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</si>
  <si>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</si>
  <si>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</si>
  <si>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</si>
  <si>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</si>
  <si>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</si>
  <si>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</si>
  <si>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</si>
  <si>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</si>
  <si>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</si>
  <si>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</si>
  <si>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</si>
  <si>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</si>
  <si>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</si>
  <si>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</si>
  <si>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</si>
  <si>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</si>
  <si>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</si>
  <si>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</si>
  <si>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</si>
  <si>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</si>
  <si>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</si>
  <si>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</si>
  <si>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</si>
  <si>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</si>
  <si>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</si>
  <si>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</si>
  <si>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</si>
  <si>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</si>
  <si>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</si>
  <si>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</si>
  <si>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</si>
  <si>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</si>
  <si>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</si>
  <si>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</si>
  <si>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</si>
  <si>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</si>
  <si>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</si>
  <si>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</si>
  <si>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</si>
  <si>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</si>
  <si>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</si>
  <si>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</si>
  <si>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</si>
  <si>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</si>
  <si>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</si>
  <si>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</si>
  <si>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</si>
  <si>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</si>
  <si>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</si>
  <si>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</si>
  <si>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</si>
  <si>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</si>
  <si>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</si>
  <si>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</si>
  <si>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</si>
  <si>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</si>
  <si>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</si>
  <si>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</si>
  <si>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</si>
  <si>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</si>
  <si>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</si>
  <si>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</si>
  <si>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</si>
  <si>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</si>
  <si>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</si>
  <si>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</si>
  <si>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</si>
  <si>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</si>
  <si>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</si>
  <si>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</si>
  <si>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</si>
  <si>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</si>
  <si>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</si>
  <si>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</si>
  <si>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</si>
  <si>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</si>
  <si>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</si>
  <si>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</si>
  <si>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</si>
  <si>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</si>
  <si>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</si>
  <si>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</si>
  <si>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</si>
  <si>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</si>
  <si>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</si>
  <si>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</si>
  <si>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</si>
  <si>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</si>
  <si>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</si>
  <si>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</si>
  <si>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</si>
  <si>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</si>
  <si>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</si>
  <si>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</si>
  <si>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</si>
  <si>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</si>
  <si>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</si>
  <si>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</si>
  <si>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</si>
  <si>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</si>
  <si>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</si>
  <si>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</si>
  <si>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</si>
  <si>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</si>
  <si>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</si>
  <si>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</si>
  <si>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</si>
  <si>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</si>
  <si>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</si>
  <si>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</si>
  <si>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</si>
  <si>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</si>
  <si>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</si>
  <si>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</si>
  <si>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</si>
  <si>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</si>
  <si>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</si>
  <si>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</si>
  <si>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</si>
  <si>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</si>
  <si>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</si>
  <si>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</si>
  <si>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</si>
  <si>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</si>
  <si>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</si>
  <si>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</si>
  <si>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</si>
  <si>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</si>
  <si>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</si>
  <si>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</si>
  <si>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</si>
  <si>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</si>
  <si>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</si>
  <si>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</si>
  <si>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</si>
  <si>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</si>
  <si>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</si>
  <si>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</si>
  <si>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</si>
  <si>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</si>
  <si>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</si>
  <si>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</si>
  <si>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</si>
  <si>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</si>
  <si>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</si>
  <si>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</si>
  <si>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</si>
  <si>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</si>
  <si>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</si>
  <si>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</si>
  <si>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</si>
  <si>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</si>
  <si>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</si>
  <si>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</si>
  <si>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</si>
  <si>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</si>
  <si>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</si>
  <si>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</si>
  <si>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</si>
  <si>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</si>
  <si>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</si>
  <si>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</si>
  <si>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</si>
  <si>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</si>
  <si>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</si>
  <si>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</si>
  <si>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</si>
  <si>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</si>
  <si>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</si>
  <si>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</si>
  <si>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</si>
  <si>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</si>
  <si>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</si>
  <si>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</si>
  <si>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</si>
  <si>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</si>
  <si>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</si>
  <si>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</si>
  <si>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</si>
  <si>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</si>
  <si>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</si>
  <si>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</si>
  <si>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</si>
  <si>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</si>
  <si>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</si>
  <si>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</si>
  <si>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</si>
  <si>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</si>
  <si>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</si>
  <si>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</si>
  <si>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</si>
  <si>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</si>
  <si>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</si>
  <si>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</si>
  <si>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</si>
  <si>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</si>
  <si>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</si>
  <si>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</si>
  <si>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</si>
  <si>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</si>
  <si>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</si>
  <si>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</si>
  <si>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</si>
  <si>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</si>
  <si>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</si>
  <si>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</si>
  <si>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</si>
  <si>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</si>
  <si>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</si>
  <si>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</si>
  <si>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</si>
  <si>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</si>
  <si>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</si>
  <si>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</si>
  <si>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</si>
  <si>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</si>
  <si>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</si>
  <si>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</si>
  <si>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</si>
  <si>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</si>
  <si>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</si>
  <si>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</si>
  <si>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</si>
  <si>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</si>
  <si>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</si>
  <si>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</si>
  <si>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</si>
  <si>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</si>
  <si>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</si>
  <si>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</si>
  <si>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</si>
  <si>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</si>
  <si>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</si>
  <si>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</si>
  <si>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</si>
  <si>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</si>
  <si>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</si>
  <si>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</si>
  <si>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</si>
  <si>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</si>
  <si>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</si>
  <si>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</si>
  <si>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</si>
  <si>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</si>
  <si>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</si>
  <si>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</si>
  <si>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</si>
  <si>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</si>
  <si>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</si>
  <si>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</si>
  <si>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</si>
  <si>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</si>
  <si>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</si>
  <si>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</si>
  <si>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</si>
  <si>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</si>
  <si>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</si>
  <si>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</si>
  <si>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</si>
  <si>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</si>
  <si>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</si>
  <si>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</si>
  <si>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</si>
  <si>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</si>
  <si>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</si>
  <si>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</si>
  <si>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</si>
  <si>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</si>
  <si>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</si>
  <si>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</si>
  <si>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</si>
  <si>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</si>
  <si>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</si>
  <si>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</si>
  <si>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</si>
  <si>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</si>
  <si>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</si>
  <si>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</si>
  <si>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</si>
  <si>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</si>
  <si>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</si>
  <si>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</si>
  <si>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</si>
  <si>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</si>
  <si>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</si>
  <si>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</si>
  <si>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</si>
  <si>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</si>
  <si>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</si>
  <si>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</si>
  <si>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</si>
  <si>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</si>
  <si>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</si>
  <si>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</si>
  <si>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</si>
  <si>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</si>
  <si>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</si>
  <si>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</si>
  <si>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</si>
  <si>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</si>
  <si>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</si>
  <si>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</si>
  <si>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</si>
  <si>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</si>
  <si>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</si>
  <si>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</si>
  <si>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</si>
  <si>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</si>
  <si>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</si>
  <si>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</si>
  <si>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</si>
  <si>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</si>
  <si>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</si>
  <si>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</si>
  <si>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</si>
  <si>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</si>
  <si>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</si>
  <si>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</si>
  <si>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</si>
  <si>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</si>
  <si>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</si>
  <si>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</si>
  <si>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</si>
  <si>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</si>
  <si>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</si>
  <si>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</si>
  <si>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</si>
  <si>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</si>
  <si>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</si>
  <si>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</si>
  <si>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</si>
  <si>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</si>
  <si>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</si>
  <si>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</si>
  <si>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</si>
  <si>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</si>
  <si>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</si>
  <si>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</si>
  <si>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</si>
  <si>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</si>
  <si>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</si>
  <si>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</si>
  <si>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</si>
  <si>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</si>
  <si>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</si>
  <si>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</si>
  <si>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</si>
  <si>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</si>
  <si>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</si>
  <si>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</si>
  <si>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</si>
  <si>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</si>
  <si>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</si>
  <si>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</si>
  <si>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</si>
  <si>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</si>
  <si>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</si>
  <si>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</si>
  <si>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</si>
  <si>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</si>
  <si>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</si>
  <si>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</si>
  <si>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</si>
  <si>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</si>
  <si>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</si>
  <si>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</si>
  <si>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</si>
  <si>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</si>
  <si>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</si>
  <si>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</si>
  <si>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</si>
  <si>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</si>
  <si>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</si>
  <si>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</si>
  <si>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</si>
  <si>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</si>
  <si>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</si>
  <si>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</si>
  <si>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</si>
  <si>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</si>
  <si>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</si>
  <si>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</si>
  <si>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</si>
  <si>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</si>
  <si>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</si>
  <si>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</si>
  <si>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</si>
  <si>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</si>
  <si>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</si>
  <si>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</si>
  <si>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</si>
  <si>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</si>
  <si>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</si>
  <si>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</si>
  <si>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</si>
  <si>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</si>
  <si>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</si>
  <si>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</si>
  <si>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</si>
  <si>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</si>
  <si>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</si>
  <si>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</si>
  <si>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</si>
  <si>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</si>
  <si>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</si>
  <si>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</si>
  <si>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</si>
  <si>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</si>
  <si>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</si>
  <si>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</si>
  <si>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</si>
  <si>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</si>
  <si>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</si>
  <si>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</si>
  <si>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</si>
  <si>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</si>
  <si>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</si>
  <si>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</si>
  <si>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</si>
  <si>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</si>
  <si>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</si>
  <si>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</si>
  <si>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</si>
  <si>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</si>
  <si>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</si>
  <si>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</si>
  <si>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</si>
  <si>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</si>
  <si>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</si>
  <si>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</si>
  <si>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</si>
  <si>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</si>
  <si>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</si>
  <si>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</si>
  <si>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</si>
  <si>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</si>
  <si>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</si>
  <si>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</si>
  <si>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</si>
  <si>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</si>
  <si>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</si>
  <si>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</si>
  <si>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</si>
  <si>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</si>
  <si>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</si>
  <si>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</si>
  <si>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</si>
  <si>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</si>
  <si>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</si>
  <si>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</si>
  <si>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</si>
  <si>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</si>
  <si>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</si>
  <si>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</si>
  <si>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</si>
  <si>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</si>
  <si>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</si>
  <si>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</si>
  <si>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</si>
  <si>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</si>
  <si>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</si>
  <si>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</si>
  <si>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</si>
  <si>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</si>
  <si>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</si>
  <si>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</si>
  <si>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</si>
  <si>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</si>
  <si>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</si>
  <si>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</si>
  <si>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</si>
  <si>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</si>
  <si>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</si>
  <si>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</si>
  <si>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</si>
  <si>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</si>
  <si>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</si>
  <si>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</si>
  <si>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</si>
  <si>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</si>
  <si>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</si>
  <si>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</si>
  <si>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</si>
  <si>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</si>
  <si>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</si>
  <si>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</si>
  <si>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</si>
  <si>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</si>
  <si>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</si>
  <si>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</si>
  <si>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</si>
  <si>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</si>
  <si>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</si>
  <si>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</si>
  <si>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</si>
  <si>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</si>
  <si>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</si>
  <si>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</si>
  <si>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</si>
  <si>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</si>
  <si>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</si>
  <si>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</si>
  <si>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</si>
  <si>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</si>
  <si>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</si>
  <si>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</si>
  <si>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</si>
  <si>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</si>
  <si>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</si>
  <si>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</si>
  <si>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</si>
  <si>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</si>
  <si>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</si>
  <si>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</si>
  <si>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</si>
  <si>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</si>
  <si>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</si>
  <si>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</si>
  <si>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</si>
  <si>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</si>
  <si>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</si>
  <si>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</si>
  <si>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</si>
  <si>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</si>
  <si>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</si>
  <si>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</si>
  <si>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</si>
  <si>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</si>
  <si>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</si>
  <si>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</si>
  <si>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</si>
  <si>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</si>
  <si>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</si>
  <si>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</si>
  <si>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</si>
  <si>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</si>
  <si>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</si>
  <si>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</si>
  <si>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</si>
  <si>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</si>
  <si>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</si>
  <si>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</si>
  <si>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</si>
  <si>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</si>
  <si>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</si>
  <si>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</si>
  <si>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</si>
  <si>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</si>
  <si>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</si>
  <si>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</si>
  <si>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</si>
  <si>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</si>
  <si>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</si>
  <si>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</si>
  <si>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</si>
  <si>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</si>
  <si>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</si>
  <si>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</si>
  <si>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</si>
  <si>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</si>
  <si>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</si>
  <si>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</si>
  <si>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</si>
  <si>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</si>
  <si>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</si>
  <si>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</si>
  <si>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</si>
  <si>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</si>
  <si>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</si>
  <si>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</si>
  <si>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</si>
  <si>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</si>
  <si>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</si>
  <si>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</si>
  <si>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</si>
  <si>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</si>
  <si>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</si>
  <si>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</si>
  <si>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</si>
  <si>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</si>
  <si>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</si>
  <si>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</si>
  <si>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</si>
  <si>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</si>
  <si>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</si>
  <si>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</si>
  <si>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</si>
  <si>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</si>
  <si>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</si>
  <si>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</si>
  <si>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</si>
  <si>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</si>
  <si>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</si>
  <si>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</si>
  <si>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</si>
  <si>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</si>
  <si>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</si>
  <si>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</si>
  <si>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</si>
  <si>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</si>
  <si>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</si>
  <si>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</si>
  <si>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</si>
  <si>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</si>
  <si>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</si>
  <si>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</si>
  <si>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</si>
  <si>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</si>
  <si>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</si>
  <si>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</si>
  <si>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</si>
  <si>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</si>
  <si>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</si>
  <si>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</si>
  <si>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</si>
  <si>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</si>
  <si>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</si>
  <si>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</si>
  <si>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</si>
  <si>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</si>
  <si>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</si>
  <si>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</si>
  <si>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</si>
  <si>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</si>
  <si>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</si>
  <si>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</si>
  <si>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</si>
  <si>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</si>
  <si>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</si>
  <si>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</si>
  <si>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</si>
  <si>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</si>
  <si>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</si>
  <si>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</si>
  <si>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</si>
  <si>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</si>
  <si>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</si>
  <si>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</si>
  <si>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</si>
  <si>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</si>
  <si>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</si>
  <si>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</si>
  <si>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</si>
  <si>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</si>
  <si>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</si>
  <si>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</si>
  <si>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</si>
  <si>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</si>
  <si>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</si>
  <si>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</si>
  <si>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</si>
  <si>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</si>
  <si>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</si>
  <si>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</si>
  <si>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</si>
  <si>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</si>
  <si>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</si>
  <si>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</si>
  <si>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</si>
  <si>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</si>
  <si>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</si>
  <si>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</si>
  <si>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</si>
  <si>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</si>
  <si>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</si>
  <si>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</si>
  <si>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</si>
  <si>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</si>
  <si>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</si>
  <si>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</si>
  <si>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</si>
  <si>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</si>
  <si>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</si>
  <si>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</si>
  <si>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</si>
  <si>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</si>
  <si>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</si>
  <si>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</si>
  <si>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</si>
  <si>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</si>
  <si>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</si>
  <si>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</si>
  <si>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</si>
  <si>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</si>
  <si>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</si>
  <si>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</si>
  <si>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</si>
  <si>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</si>
  <si>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</si>
  <si>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</si>
  <si>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</si>
  <si>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</si>
  <si>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</si>
  <si>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</si>
  <si>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</si>
  <si>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</si>
  <si>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</si>
  <si>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</si>
  <si>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</si>
  <si>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</si>
  <si>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</si>
  <si>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</si>
  <si>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</si>
  <si>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</si>
  <si>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</si>
  <si>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</si>
  <si>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</si>
  <si>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</si>
  <si>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</si>
  <si>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</si>
  <si>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</si>
  <si>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</si>
  <si>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</si>
  <si>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</si>
  <si>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</si>
  <si>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</si>
  <si>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</si>
  <si>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</si>
  <si>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</si>
  <si>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</si>
  <si>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</si>
  <si>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</si>
  <si>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</si>
  <si>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</si>
  <si>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</si>
  <si>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</si>
  <si>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</si>
  <si>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</si>
  <si>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</si>
  <si>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</si>
  <si>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</si>
  <si>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</si>
  <si>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</si>
  <si>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</si>
  <si>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</si>
  <si>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</si>
  <si>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</si>
  <si>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</si>
  <si>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</si>
  <si>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</si>
  <si>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</si>
  <si>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</si>
  <si>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</si>
  <si>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</si>
  <si>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</si>
  <si>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</si>
  <si>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</si>
  <si>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</si>
  <si>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</si>
  <si>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</si>
  <si>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</si>
  <si>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</si>
  <si>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</si>
  <si>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</si>
  <si>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</si>
  <si>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</si>
  <si>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</si>
  <si>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</si>
  <si>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</si>
  <si>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</si>
  <si>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</si>
  <si>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</si>
  <si>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</si>
  <si>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</si>
  <si>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</si>
  <si>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</si>
  <si>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</si>
  <si>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</si>
  <si>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</si>
  <si>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</si>
  <si>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</si>
  <si>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</si>
  <si>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</si>
  <si>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</si>
  <si>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</si>
  <si>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</si>
  <si>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</si>
  <si>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</si>
  <si>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</si>
  <si>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</si>
  <si>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</si>
  <si>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</si>
  <si>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</si>
  <si>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</si>
  <si>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</si>
  <si>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</si>
  <si>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</si>
  <si>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</si>
  <si>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</si>
  <si>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</si>
  <si>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</si>
  <si>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</si>
  <si>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</si>
  <si>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</si>
  <si>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</si>
  <si>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</si>
  <si>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</si>
  <si>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</si>
  <si>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</si>
  <si>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</si>
  <si>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</si>
  <si>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</si>
  <si>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</si>
  <si>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</si>
  <si>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</si>
  <si>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</si>
  <si>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</si>
  <si>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</si>
  <si>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</si>
  <si>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</si>
  <si>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</si>
  <si>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</si>
  <si>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</si>
  <si>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</si>
  <si>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</si>
  <si>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</si>
  <si>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</si>
  <si>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</si>
  <si>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</si>
  <si>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</si>
  <si>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</si>
  <si>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</si>
  <si>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</si>
  <si>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</si>
  <si>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</si>
  <si>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</si>
  <si>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</si>
  <si>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</si>
  <si>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</si>
  <si>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</si>
  <si>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</si>
  <si>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</si>
  <si>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</si>
  <si>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</si>
  <si>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</si>
  <si>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</si>
  <si>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</si>
  <si>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</si>
  <si>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</si>
  <si>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</si>
  <si>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</si>
  <si>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</si>
  <si>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</si>
  <si>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</si>
  <si>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</si>
  <si>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</si>
  <si>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</si>
  <si>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</si>
  <si>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</si>
  <si>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</si>
  <si>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</si>
  <si>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</si>
  <si>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</si>
  <si>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</si>
  <si>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</si>
  <si>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</si>
  <si>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</si>
  <si>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</si>
  <si>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</si>
  <si>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</si>
  <si>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</si>
  <si>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</si>
  <si>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</si>
  <si>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</si>
  <si>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</si>
  <si>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</si>
  <si>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</si>
  <si>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</si>
  <si>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</si>
  <si>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</si>
  <si>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</si>
  <si>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</si>
  <si>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</si>
  <si>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</si>
  <si>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</si>
  <si>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</si>
  <si>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</si>
  <si>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</si>
  <si>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</si>
  <si>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</si>
  <si>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</si>
  <si>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</si>
  <si>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</si>
  <si>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</si>
  <si>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</si>
  <si>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</si>
  <si>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</si>
  <si>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</si>
  <si>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</si>
  <si>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</si>
  <si>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</si>
  <si>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</si>
  <si>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</si>
  <si>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</si>
  <si>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</si>
  <si>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</si>
  <si>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</si>
  <si>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</si>
  <si>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</si>
  <si>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</si>
  <si>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</si>
  <si>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</si>
  <si>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</si>
  <si>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</si>
  <si>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</si>
  <si>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</si>
  <si>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</si>
  <si>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</si>
  <si>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</si>
  <si>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</si>
  <si>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</si>
  <si>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</si>
  <si>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</si>
  <si>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</si>
  <si>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</si>
  <si>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</si>
  <si>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</si>
  <si>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</si>
  <si>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</si>
  <si>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</si>
  <si>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</si>
  <si>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</si>
  <si>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</si>
  <si>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</si>
  <si>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</si>
  <si>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</si>
  <si>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</si>
  <si>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</si>
  <si>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</si>
  <si>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</si>
  <si>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</si>
  <si>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</si>
  <si>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</si>
  <si>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</si>
  <si>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</si>
  <si>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</si>
  <si>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</si>
  <si>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</si>
  <si>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</si>
  <si>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</si>
  <si>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</si>
  <si>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</si>
  <si>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</si>
  <si>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</si>
  <si>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</si>
  <si>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</si>
  <si>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</si>
  <si>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</si>
  <si>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</si>
  <si>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</si>
  <si>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</si>
  <si>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</si>
  <si>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</si>
  <si>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</si>
  <si>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</si>
  <si>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</si>
  <si>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</si>
  <si>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</si>
  <si>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</si>
  <si>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</si>
  <si>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</si>
  <si>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</si>
  <si>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</si>
  <si>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</si>
  <si>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</si>
  <si>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</si>
  <si>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</si>
  <si>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</si>
  <si>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</si>
  <si>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</si>
  <si>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</si>
  <si>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</si>
  <si>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</si>
  <si>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</si>
  <si>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</si>
  <si>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</si>
  <si>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</si>
  <si>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</si>
  <si>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</si>
  <si>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</si>
  <si>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</si>
  <si>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</si>
  <si>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</si>
  <si>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</si>
  <si>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</si>
  <si>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</si>
  <si>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</si>
  <si>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</si>
  <si>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</si>
  <si>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</si>
  <si>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</si>
  <si>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</si>
  <si>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</si>
  <si>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</si>
  <si>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</si>
  <si>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</si>
  <si>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</si>
  <si>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</si>
  <si>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</si>
  <si>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</si>
  <si>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</si>
  <si>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</si>
  <si>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</si>
  <si>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</si>
  <si>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</si>
  <si>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</si>
  <si>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</si>
  <si>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</si>
  <si>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</si>
  <si>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</si>
  <si>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</si>
  <si>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</si>
  <si>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</si>
  <si>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</si>
  <si>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</si>
  <si>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</si>
  <si>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</si>
  <si>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</si>
  <si>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</si>
  <si>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</si>
  <si>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</si>
  <si>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</si>
  <si>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</si>
  <si>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</si>
  <si>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</si>
  <si>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</si>
  <si>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</si>
  <si>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</si>
  <si>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</si>
  <si>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</si>
  <si>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</si>
  <si>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</si>
  <si>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</si>
  <si>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</si>
  <si>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</si>
  <si>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</si>
  <si>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</si>
  <si>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</si>
  <si>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</si>
  <si>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</si>
  <si>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</si>
  <si>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</si>
  <si>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</si>
  <si>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</si>
  <si>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</si>
  <si>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</si>
  <si>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</si>
  <si>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</si>
  <si>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</si>
  <si>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</si>
  <si>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</si>
  <si>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</si>
  <si>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</si>
  <si>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</si>
  <si>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</si>
  <si>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</si>
  <si>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</si>
  <si>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</si>
  <si>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</si>
  <si>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</si>
  <si>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</si>
  <si>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</si>
  <si>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</si>
  <si>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</si>
  <si>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</si>
  <si>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</si>
  <si>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</si>
  <si>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</si>
  <si>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</si>
  <si>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</si>
  <si>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</si>
  <si>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</si>
  <si>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</si>
  <si>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</si>
  <si>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</si>
  <si>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</si>
  <si>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</si>
  <si>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</si>
  <si>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</si>
  <si>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</si>
  <si>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</si>
  <si>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</si>
  <si>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</si>
  <si>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</si>
  <si>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</si>
  <si>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</si>
  <si>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</si>
  <si>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</si>
  <si>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</si>
  <si>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</si>
  <si>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</si>
  <si>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</si>
  <si>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</si>
  <si>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</si>
  <si>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</si>
  <si>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</si>
  <si>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</si>
  <si>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</si>
  <si>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</si>
  <si>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</si>
  <si>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</si>
  <si>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</si>
  <si>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</si>
  <si>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</si>
  <si>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</si>
  <si>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</si>
  <si>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</si>
  <si>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</si>
  <si>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</si>
  <si>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</si>
  <si>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</si>
  <si>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</si>
  <si>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</si>
  <si>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</si>
  <si>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</si>
  <si>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</si>
  <si>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</si>
  <si>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</si>
  <si>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</si>
  <si>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</si>
  <si>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</si>
  <si>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</si>
  <si>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</si>
  <si>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</si>
  <si>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</si>
  <si>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</si>
  <si>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</si>
  <si>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</si>
  <si>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</si>
  <si>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</si>
  <si>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</si>
  <si>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</si>
  <si>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</si>
  <si>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</si>
  <si>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</si>
  <si>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</si>
  <si>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</si>
  <si>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</si>
  <si>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</si>
  <si>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</si>
  <si>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</si>
  <si>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</si>
  <si>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</si>
  <si>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</si>
  <si>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</si>
  <si>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</si>
  <si>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</si>
  <si>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</si>
  <si>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</si>
  <si>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</si>
  <si>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</si>
  <si>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</si>
  <si>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</si>
  <si>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</si>
  <si>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</si>
  <si>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</si>
  <si>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</si>
  <si>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</si>
  <si>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</si>
  <si>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</si>
  <si>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</si>
  <si>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</si>
  <si>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</si>
  <si>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</si>
  <si>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</si>
  <si>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</si>
  <si>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</si>
  <si>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</si>
  <si>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</si>
  <si>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</si>
  <si>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</si>
  <si>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</si>
  <si>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</si>
  <si>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</si>
  <si>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</si>
  <si>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</si>
  <si>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</si>
  <si>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</si>
  <si>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</si>
  <si>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</si>
  <si>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</si>
  <si>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</si>
  <si>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</si>
  <si>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</si>
  <si>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</si>
  <si>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</si>
  <si>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</si>
  <si>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</si>
  <si>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</si>
  <si>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</si>
  <si>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</si>
  <si>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</si>
  <si>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</si>
  <si>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</si>
  <si>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</si>
  <si>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</si>
  <si>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</si>
  <si>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</si>
  <si>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</si>
  <si>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</si>
  <si>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</si>
  <si>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</si>
  <si>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</si>
  <si>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</si>
  <si>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</si>
  <si>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</si>
  <si>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</si>
  <si>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</si>
  <si>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</si>
  <si>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</si>
  <si>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</si>
  <si>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</si>
  <si>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</si>
  <si>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</si>
  <si>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</si>
  <si>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</si>
  <si>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</si>
  <si>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</si>
  <si>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</si>
  <si>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</si>
  <si>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</si>
  <si>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</si>
  <si>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</si>
  <si>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</si>
  <si>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</si>
  <si>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</si>
  <si>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</si>
  <si>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</si>
  <si>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</si>
  <si>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</si>
  <si>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</si>
  <si>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</si>
  <si>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</si>
  <si>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</si>
  <si>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</si>
  <si>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</si>
  <si>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</si>
  <si>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</si>
  <si>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</si>
  <si>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</si>
  <si>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</si>
  <si>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</si>
  <si>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</si>
  <si>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</si>
  <si>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</si>
  <si>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</si>
  <si>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</si>
  <si>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</si>
  <si>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</si>
  <si>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</si>
  <si>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</si>
  <si>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</si>
  <si>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</si>
  <si>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</si>
  <si>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</si>
  <si>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</si>
  <si>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</si>
  <si>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</si>
  <si>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</si>
  <si>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</si>
  <si>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</si>
  <si>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</si>
  <si>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</si>
  <si>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</si>
  <si>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</si>
  <si>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</si>
  <si>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</si>
  <si>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</si>
  <si>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</si>
  <si>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</si>
  <si>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</si>
  <si>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</si>
  <si>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</si>
  <si>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</si>
  <si>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</si>
  <si>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</si>
  <si>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</si>
  <si>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</si>
  <si>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</si>
  <si>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</si>
  <si>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</si>
  <si>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</si>
  <si>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</si>
  <si>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</si>
  <si>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</si>
  <si>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</si>
  <si>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</si>
  <si>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</si>
  <si>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</si>
  <si>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</si>
  <si>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</si>
  <si>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</si>
  <si>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</si>
  <si>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</si>
  <si>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</si>
  <si>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</si>
  <si>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</si>
  <si>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</si>
  <si>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</si>
  <si>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</si>
  <si>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</si>
  <si>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</si>
  <si>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</si>
  <si>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</si>
  <si>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</si>
  <si>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</si>
  <si>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</si>
  <si>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</si>
  <si>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</si>
  <si>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</si>
  <si>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</si>
  <si>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</si>
  <si>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</si>
  <si>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</si>
  <si>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</si>
  <si>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</si>
  <si>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</si>
  <si>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</si>
  <si>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</si>
  <si>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</si>
  <si>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</si>
  <si>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</si>
  <si>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</si>
  <si>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</si>
  <si>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</si>
  <si>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</si>
  <si>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</si>
  <si>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</si>
  <si>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</si>
  <si>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</si>
  <si>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</si>
  <si>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</si>
  <si>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</si>
  <si>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</si>
  <si>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</si>
  <si>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</si>
  <si>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</si>
  <si>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</si>
  <si>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</si>
  <si>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</si>
  <si>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</si>
  <si>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</si>
  <si>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</si>
  <si>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</si>
  <si>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</si>
  <si>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</si>
  <si>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</si>
  <si>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</si>
  <si>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</si>
  <si>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</si>
  <si>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</si>
  <si>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</si>
  <si>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</si>
  <si>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</si>
  <si>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</si>
  <si>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</si>
  <si>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</si>
  <si>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</si>
  <si>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</si>
  <si>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</si>
  <si>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</si>
  <si>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</si>
  <si>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</si>
  <si>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</si>
  <si>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</si>
  <si>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</si>
  <si>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</si>
  <si>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</si>
  <si>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</si>
  <si>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</si>
  <si>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</si>
  <si>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</si>
  <si>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</si>
  <si>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</si>
  <si>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</si>
  <si>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</si>
  <si>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</si>
  <si>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</si>
  <si>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</si>
  <si>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</si>
  <si>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</si>
  <si>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</si>
  <si>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</si>
  <si>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</si>
  <si>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</si>
  <si>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</si>
  <si>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</si>
  <si>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</si>
  <si>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</si>
  <si>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</si>
  <si>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</si>
  <si>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</si>
  <si>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</si>
  <si>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</si>
  <si>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</si>
  <si>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</si>
  <si>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</si>
  <si>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</si>
  <si>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</si>
  <si>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</si>
  <si>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</si>
  <si>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</si>
  <si>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</si>
  <si>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</si>
  <si>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</si>
  <si>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</si>
  <si>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</si>
  <si>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</si>
  <si>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</si>
  <si>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</si>
  <si>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</si>
  <si>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</si>
  <si>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</si>
  <si>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</si>
  <si>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</si>
  <si>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</si>
  <si>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</si>
  <si>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</si>
  <si>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</si>
  <si>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</si>
  <si>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</si>
  <si>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</si>
  <si>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</si>
  <si>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</si>
  <si>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</si>
  <si>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</si>
  <si>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</si>
  <si>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</si>
  <si>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</si>
  <si>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</si>
  <si>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</si>
  <si>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</si>
  <si>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</si>
  <si>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</si>
  <si>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</si>
  <si>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</si>
  <si>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</si>
  <si>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</si>
  <si>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</si>
  <si>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</si>
  <si>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</si>
  <si>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</si>
  <si>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</si>
  <si>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</si>
  <si>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</si>
  <si>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</si>
  <si>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</si>
  <si>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</si>
  <si>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</si>
  <si>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</si>
  <si>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</si>
  <si>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</si>
  <si>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</si>
  <si>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</si>
  <si>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</si>
  <si>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</si>
  <si>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</si>
  <si>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</si>
  <si>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</si>
  <si>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</si>
  <si>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</si>
  <si>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</si>
  <si>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</si>
  <si>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</si>
  <si>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</si>
  <si>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</si>
  <si>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</si>
  <si>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</si>
  <si>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</si>
  <si>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</si>
  <si>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</si>
  <si>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</si>
  <si>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</si>
  <si>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</si>
  <si>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</si>
  <si>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</si>
  <si>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</si>
  <si>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</si>
  <si>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</si>
  <si>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</si>
  <si>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</si>
  <si>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</si>
  <si>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</si>
  <si>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</si>
  <si>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</si>
  <si>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</si>
  <si>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</si>
  <si>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</si>
  <si>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</si>
  <si>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</si>
  <si>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</si>
  <si>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</si>
  <si>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</si>
  <si>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</si>
  <si>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</si>
  <si>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</si>
  <si>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</si>
  <si>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</si>
  <si>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</si>
  <si>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</si>
  <si>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</si>
  <si>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</si>
  <si>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</si>
  <si>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</si>
  <si>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</si>
  <si>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</si>
  <si>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</si>
  <si>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</si>
  <si>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</si>
  <si>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</si>
  <si>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</si>
  <si>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</si>
  <si>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</si>
  <si>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</si>
  <si>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</si>
  <si>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</si>
  <si>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</si>
  <si>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</si>
  <si>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</si>
  <si>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</si>
  <si>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</si>
  <si>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</si>
  <si>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</si>
  <si>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</si>
  <si>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</si>
  <si>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</si>
  <si>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</si>
  <si>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</si>
  <si>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</si>
  <si>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</si>
  <si>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</si>
  <si>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</si>
  <si>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</si>
  <si>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</si>
  <si>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</si>
  <si>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</si>
  <si>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</si>
  <si>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</si>
  <si>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</si>
  <si>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</si>
  <si>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</si>
  <si>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</si>
  <si>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</si>
  <si>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</si>
  <si>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</si>
  <si>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</si>
  <si>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</si>
  <si>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</si>
  <si>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</si>
  <si>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</si>
  <si>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</si>
  <si>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</si>
  <si>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</si>
  <si>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</si>
  <si>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</si>
  <si>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</si>
  <si>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</si>
  <si>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</si>
  <si>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</si>
  <si>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</si>
  <si>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</si>
  <si>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</si>
  <si>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</si>
  <si>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</si>
  <si>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</si>
  <si>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</si>
  <si>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</si>
  <si>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</si>
  <si>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</si>
  <si>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</si>
  <si>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</si>
  <si>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</si>
  <si>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</si>
  <si>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</si>
  <si>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</si>
  <si>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</si>
  <si>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</si>
  <si>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</si>
  <si>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</si>
  <si>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</si>
  <si>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</si>
  <si>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</si>
  <si>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</si>
  <si>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</si>
  <si>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</si>
  <si>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</si>
  <si>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</si>
  <si>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</si>
  <si>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</si>
  <si>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</si>
  <si>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</si>
  <si>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</si>
  <si>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</si>
  <si>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</si>
  <si>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</si>
  <si>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</si>
  <si>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</si>
  <si>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</si>
  <si>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</si>
  <si>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</si>
  <si>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</si>
  <si>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</si>
  <si>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</si>
  <si>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</si>
  <si>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</si>
  <si>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</si>
  <si>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</si>
  <si>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</si>
  <si>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</si>
  <si>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</si>
  <si>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</si>
  <si>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</si>
  <si>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</si>
  <si>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</si>
  <si>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</si>
  <si>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</si>
  <si>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</si>
  <si>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</si>
  <si>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</si>
  <si>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</si>
  <si>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</si>
  <si>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</si>
  <si>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</si>
  <si>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</si>
  <si>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</si>
  <si>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</si>
  <si>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</si>
  <si>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</si>
  <si>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</si>
  <si>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</si>
  <si>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</si>
  <si>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</si>
  <si>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</si>
  <si>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</si>
  <si>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</si>
  <si>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</si>
  <si>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</si>
  <si>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</si>
  <si>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</si>
  <si>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</si>
  <si>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</si>
  <si>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</si>
  <si>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</si>
  <si>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</si>
  <si>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</si>
  <si>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</si>
  <si>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</si>
  <si>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</si>
  <si>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</si>
  <si>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</si>
  <si>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</si>
  <si>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</si>
  <si>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</si>
  <si>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</si>
  <si>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</si>
  <si>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</si>
  <si>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</si>
  <si>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</si>
  <si>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</si>
  <si>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</si>
  <si>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</si>
  <si>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</si>
  <si>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</si>
  <si>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</si>
  <si>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</si>
  <si>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</si>
  <si>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</si>
  <si>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</si>
  <si>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</si>
  <si>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</si>
  <si>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</si>
  <si>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</si>
  <si>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</si>
  <si>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</si>
  <si>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</si>
  <si>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</si>
  <si>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</si>
  <si>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</si>
  <si>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</si>
  <si>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</si>
  <si>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</si>
  <si>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</si>
  <si>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</si>
  <si>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</si>
  <si>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</si>
  <si>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</si>
  <si>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</si>
  <si>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</si>
  <si>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</si>
  <si>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</si>
  <si>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</si>
  <si>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</si>
  <si>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</si>
  <si>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</si>
  <si>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</si>
  <si>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</si>
  <si>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</si>
  <si>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</si>
  <si>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</si>
  <si>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</si>
  <si>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</si>
  <si>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</si>
  <si>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</si>
  <si>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</si>
  <si>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</si>
  <si>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</si>
  <si>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</si>
  <si>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</si>
  <si>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</si>
  <si>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</si>
  <si>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</si>
  <si>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</si>
  <si>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</si>
  <si>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</si>
  <si>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</si>
  <si>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</si>
  <si>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</si>
  <si>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</si>
  <si>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</si>
  <si>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</si>
  <si>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</si>
  <si>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</si>
  <si>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</si>
  <si>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</si>
  <si>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</si>
  <si>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</si>
  <si>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</si>
  <si>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</si>
  <si>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</si>
  <si>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</si>
  <si>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</si>
  <si>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</si>
  <si>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</si>
  <si>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</si>
  <si>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</si>
  <si>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</si>
  <si>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</si>
  <si>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</si>
  <si>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</si>
  <si>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</si>
  <si>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</si>
  <si>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</si>
  <si>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</si>
  <si>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</si>
  <si>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</si>
  <si>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</si>
  <si>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</si>
  <si>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</si>
  <si>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</si>
  <si>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</si>
  <si>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</si>
  <si>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</si>
  <si>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</si>
  <si>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</si>
  <si>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</si>
  <si>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</si>
  <si>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</si>
  <si>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</si>
  <si>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</si>
  <si>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</si>
  <si>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</si>
  <si>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</si>
  <si>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</si>
  <si>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</si>
  <si>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</si>
  <si>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</si>
  <si>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</si>
  <si>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</si>
  <si>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</si>
  <si>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</si>
  <si>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</si>
  <si>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</si>
  <si>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</si>
  <si>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</si>
  <si>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</si>
  <si>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</si>
  <si>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</si>
  <si>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</si>
  <si>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</si>
  <si>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</si>
  <si>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</si>
  <si>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</si>
  <si>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</si>
  <si>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</si>
  <si>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</si>
  <si>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</si>
  <si>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</si>
  <si>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</si>
  <si>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</si>
  <si>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</si>
  <si>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</si>
  <si>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</si>
  <si>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</si>
  <si>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</si>
  <si>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</si>
  <si>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</si>
  <si>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</si>
  <si>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</si>
  <si>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</si>
  <si>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</si>
  <si>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</si>
  <si>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</si>
  <si>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</si>
  <si>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</si>
  <si>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</si>
  <si>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</si>
  <si>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</si>
  <si>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</si>
  <si>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</si>
  <si>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</si>
  <si>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</si>
  <si>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</si>
  <si>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</si>
  <si>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</si>
  <si>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</si>
  <si>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</si>
  <si>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</si>
  <si>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</si>
  <si>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</si>
  <si>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</si>
  <si>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</si>
  <si>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</si>
  <si>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</si>
  <si>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</si>
  <si>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</si>
  <si>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2021-44-44001302020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</si>
</sst>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0" zoomScaleNormal="90" zoomScaleSheetLayoutView="80" zoomScalePageLayoutView="40" workbookViewId="0">
      <selection activeCell="H34" sqref="H3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696</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185"/>
      <c r="I20" s="147" t="s">
        <v>1154</v>
      </c>
      <c r="J20" s="148" t="s">
        <v>698</v>
      </c>
      <c r="K20" s="149">
        <v>3769867845</v>
      </c>
      <c r="L20" s="150"/>
      <c r="M20" s="150">
        <v>44561</v>
      </c>
      <c r="N20" s="134">
        <f>+(M20-L20)/30</f>
        <v>1485.3666666666666</v>
      </c>
      <c r="O20" s="137"/>
      <c r="U20" s="133"/>
      <c r="V20" s="105">
        <f ca="1">NOW()</f>
        <v>44194.350988773149</v>
      </c>
      <c r="W20" s="105">
        <f ca="1">NOW()</f>
        <v>44194.350988773149</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POPULAR DE MUJERES DEL CESAR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2710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2691</v>
      </c>
      <c r="E48" s="144">
        <v>42720</v>
      </c>
      <c r="F48" s="144">
        <v>43084</v>
      </c>
      <c r="G48" s="158">
        <f>IF(AND(E48&lt;&gt;"",F48&lt;&gt;""),((F48-E48)/30),"")</f>
        <v>12.133333333333333</v>
      </c>
      <c r="H48" s="114" t="s">
        <v>2676</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2687</v>
      </c>
      <c r="C49" s="112" t="s">
        <v>31</v>
      </c>
      <c r="D49" s="120" t="s">
        <v>2691</v>
      </c>
      <c r="E49" s="144">
        <v>42720</v>
      </c>
      <c r="F49" s="144">
        <v>43084</v>
      </c>
      <c r="G49" s="158">
        <f t="shared" ref="G49:G50" si="2">IF(AND(E49&lt;&gt;"",F49&lt;&gt;""),((F49-E49)/30),"")</f>
        <v>12.133333333333333</v>
      </c>
      <c r="H49" s="121" t="s">
        <v>2676</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2687</v>
      </c>
      <c r="C50" s="123" t="s">
        <v>31</v>
      </c>
      <c r="D50" s="120" t="s">
        <v>2693</v>
      </c>
      <c r="E50" s="144">
        <v>43486</v>
      </c>
      <c r="F50" s="144">
        <v>43822</v>
      </c>
      <c r="G50" s="158">
        <f t="shared" si="2"/>
        <v>11.2</v>
      </c>
      <c r="H50" s="121" t="s">
        <v>2677</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2687</v>
      </c>
      <c r="C51" s="123" t="s">
        <v>31</v>
      </c>
      <c r="D51" s="120" t="s">
        <v>2693</v>
      </c>
      <c r="E51" s="144">
        <v>43486</v>
      </c>
      <c r="F51" s="144">
        <v>43822</v>
      </c>
      <c r="G51" s="158">
        <f t="shared" ref="G51:G107" si="3">IF(AND(E51&lt;&gt;"",F51&lt;&gt;""),((F51-E51)/30),"")</f>
        <v>11.2</v>
      </c>
      <c r="H51" s="121" t="s">
        <v>2677</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2687</v>
      </c>
      <c r="C52" s="123" t="s">
        <v>31</v>
      </c>
      <c r="D52" s="120" t="s">
        <v>2688</v>
      </c>
      <c r="E52" s="144">
        <v>42399</v>
      </c>
      <c r="F52" s="144">
        <v>42582</v>
      </c>
      <c r="G52" s="158">
        <f t="shared" si="3"/>
        <v>6.1</v>
      </c>
      <c r="H52" s="121" t="s">
        <v>2677</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2687</v>
      </c>
      <c r="C53" s="123" t="s">
        <v>31</v>
      </c>
      <c r="D53" s="120" t="s">
        <v>2688</v>
      </c>
      <c r="E53" s="144">
        <v>42399</v>
      </c>
      <c r="F53" s="144">
        <v>42582</v>
      </c>
      <c r="G53" s="158">
        <f t="shared" si="3"/>
        <v>6.1</v>
      </c>
      <c r="H53" s="121" t="s">
        <v>2677</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2687</v>
      </c>
      <c r="C54" s="123" t="s">
        <v>31</v>
      </c>
      <c r="D54" s="120" t="s">
        <v>2689</v>
      </c>
      <c r="E54" s="144">
        <v>42583</v>
      </c>
      <c r="F54" s="144">
        <v>42674</v>
      </c>
      <c r="G54" s="158">
        <f t="shared" si="3"/>
        <v>3.0333333333333332</v>
      </c>
      <c r="H54" s="121" t="s">
        <v>2677</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2687</v>
      </c>
      <c r="C55" s="123" t="s">
        <v>31</v>
      </c>
      <c r="D55" s="120" t="s">
        <v>2689</v>
      </c>
      <c r="E55" s="144">
        <v>42583</v>
      </c>
      <c r="F55" s="144">
        <v>42674</v>
      </c>
      <c r="G55" s="158">
        <f t="shared" si="3"/>
        <v>3.0333333333333332</v>
      </c>
      <c r="H55" s="121" t="s">
        <v>2677</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2687</v>
      </c>
      <c r="C56" s="123" t="s">
        <v>31</v>
      </c>
      <c r="D56" s="120" t="s">
        <v>2690</v>
      </c>
      <c r="E56" s="144">
        <v>42675</v>
      </c>
      <c r="F56" s="144">
        <v>42719</v>
      </c>
      <c r="G56" s="158">
        <f t="shared" si="3"/>
        <v>1.4666666666666666</v>
      </c>
      <c r="H56" s="121" t="s">
        <v>2677</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2687</v>
      </c>
      <c r="C57" s="123" t="s">
        <v>31</v>
      </c>
      <c r="D57" s="120" t="s">
        <v>2690</v>
      </c>
      <c r="E57" s="144">
        <v>42675</v>
      </c>
      <c r="F57" s="144">
        <v>42719</v>
      </c>
      <c r="G57" s="158">
        <f t="shared" si="3"/>
        <v>1.4666666666666666</v>
      </c>
      <c r="H57" s="121" t="s">
        <v>2677</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2687</v>
      </c>
      <c r="C58" s="123" t="s">
        <v>31</v>
      </c>
      <c r="D58" s="120" t="s">
        <v>2692</v>
      </c>
      <c r="E58" s="144">
        <v>43085</v>
      </c>
      <c r="F58" s="144">
        <v>43404</v>
      </c>
      <c r="G58" s="158">
        <f t="shared" si="3"/>
        <v>10.633333333333333</v>
      </c>
      <c r="H58" s="118" t="s">
        <v>2679</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2687</v>
      </c>
      <c r="C59" s="123" t="s">
        <v>31</v>
      </c>
      <c r="D59" s="120" t="s">
        <v>2692</v>
      </c>
      <c r="E59" s="144">
        <v>43085</v>
      </c>
      <c r="F59" s="144">
        <v>43404</v>
      </c>
      <c r="G59" s="158">
        <f t="shared" si="3"/>
        <v>10.633333333333333</v>
      </c>
      <c r="H59" s="118" t="s">
        <v>2678</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2687</v>
      </c>
      <c r="C60" s="123" t="s">
        <v>31</v>
      </c>
      <c r="D60" s="120" t="s">
        <v>2694</v>
      </c>
      <c r="E60" s="144">
        <v>43405</v>
      </c>
      <c r="F60" s="144">
        <v>43434</v>
      </c>
      <c r="G60" s="158">
        <f t="shared" si="3"/>
        <v>0.96666666666666667</v>
      </c>
      <c r="H60" s="118" t="s">
        <v>2678</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2687</v>
      </c>
      <c r="C61" s="123" t="s">
        <v>31</v>
      </c>
      <c r="D61" s="120" t="s">
        <v>2694</v>
      </c>
      <c r="E61" s="144">
        <v>43405</v>
      </c>
      <c r="F61" s="144">
        <v>43434</v>
      </c>
      <c r="G61" s="158">
        <f t="shared" si="3"/>
        <v>0.96666666666666667</v>
      </c>
      <c r="H61" s="118" t="s">
        <v>2678</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2687</v>
      </c>
      <c r="C62" s="123" t="s">
        <v>31</v>
      </c>
      <c r="D62" s="120" t="s">
        <v>2697</v>
      </c>
      <c r="E62" s="144">
        <v>43738</v>
      </c>
      <c r="F62" s="144">
        <v>43822</v>
      </c>
      <c r="G62" s="158">
        <f t="shared" si="3"/>
        <v>2.8</v>
      </c>
      <c r="H62" s="121" t="s">
        <v>2686</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2687</v>
      </c>
      <c r="C63" s="123" t="s">
        <v>31</v>
      </c>
      <c r="D63" s="120" t="s">
        <v>2695</v>
      </c>
      <c r="E63" s="144">
        <v>43405</v>
      </c>
      <c r="F63" s="144">
        <v>43434</v>
      </c>
      <c r="G63" s="158">
        <f t="shared" si="3"/>
        <v>0.96666666666666667</v>
      </c>
      <c r="H63" s="121" t="s">
        <v>2684</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2687</v>
      </c>
      <c r="C64" s="123" t="s">
        <v>31</v>
      </c>
      <c r="D64" s="120" t="s">
        <v>2696</v>
      </c>
      <c r="E64" s="144">
        <v>43480</v>
      </c>
      <c r="F64" s="144">
        <v>43814</v>
      </c>
      <c r="G64" s="158">
        <f t="shared" si="3"/>
        <v>11.133333333333333</v>
      </c>
      <c r="H64" s="121" t="s">
        <v>2685</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2698</v>
      </c>
      <c r="C65" s="65" t="s">
        <v>32</v>
      </c>
      <c r="D65" s="63" t="s">
        <v>2699</v>
      </c>
      <c r="E65" s="144">
        <v>41309</v>
      </c>
      <c r="F65" s="144">
        <v>41439</v>
      </c>
      <c r="G65" s="158">
        <f t="shared" si="3"/>
        <v>4.333333333333333</v>
      </c>
      <c r="H65" s="64" t="s">
        <v>2700</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2698</v>
      </c>
      <c r="C66" s="123" t="s">
        <v>32</v>
      </c>
      <c r="D66" s="120" t="s">
        <v>2699</v>
      </c>
      <c r="E66" s="144">
        <v>41467</v>
      </c>
      <c r="F66" s="144">
        <v>41607</v>
      </c>
      <c r="G66" s="158">
        <f t="shared" si="3"/>
        <v>4.666666666666667</v>
      </c>
      <c r="H66" s="121" t="s">
        <v>2700</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2698</v>
      </c>
      <c r="C67" s="123" t="s">
        <v>32</v>
      </c>
      <c r="D67" s="63" t="s">
        <v>2701</v>
      </c>
      <c r="E67" s="144">
        <v>41673</v>
      </c>
      <c r="F67" s="144">
        <v>41803</v>
      </c>
      <c r="G67" s="158">
        <f t="shared" si="3"/>
        <v>4.333333333333333</v>
      </c>
      <c r="H67" s="121" t="s">
        <v>2700</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2698</v>
      </c>
      <c r="C68" s="123" t="s">
        <v>32</v>
      </c>
      <c r="D68" s="120" t="s">
        <v>2701</v>
      </c>
      <c r="E68" s="144">
        <v>41673</v>
      </c>
      <c r="F68" s="144">
        <v>41803</v>
      </c>
      <c r="G68" s="158">
        <f t="shared" si="3"/>
        <v>4.333333333333333</v>
      </c>
      <c r="H68" s="121" t="s">
        <v>2700</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2698</v>
      </c>
      <c r="C69" s="123" t="s">
        <v>32</v>
      </c>
      <c r="D69" s="63" t="s">
        <v>2702</v>
      </c>
      <c r="E69" s="144">
        <v>42038</v>
      </c>
      <c r="F69" s="144">
        <v>42167</v>
      </c>
      <c r="G69" s="158">
        <f t="shared" si="3"/>
        <v>4.3</v>
      </c>
      <c r="H69" s="121" t="s">
        <v>2700</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2703</v>
      </c>
      <c r="C70" s="65" t="s">
        <v>32</v>
      </c>
      <c r="D70" s="63" t="s">
        <v>2704</v>
      </c>
      <c r="E70" s="144">
        <v>41817</v>
      </c>
      <c r="F70" s="144">
        <v>42182</v>
      </c>
      <c r="G70" s="158">
        <f t="shared" si="3"/>
        <v>12.166666666666666</v>
      </c>
      <c r="H70" s="64" t="s">
        <v>2705</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2703</v>
      </c>
      <c r="C71" s="123" t="s">
        <v>32</v>
      </c>
      <c r="D71" s="63" t="s">
        <v>2706</v>
      </c>
      <c r="E71" s="144">
        <v>41281</v>
      </c>
      <c r="F71" s="144">
        <v>41628</v>
      </c>
      <c r="G71" s="158">
        <f t="shared" si="3"/>
        <v>11.566666666666666</v>
      </c>
      <c r="H71" s="64" t="s">
        <v>2707</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2708</v>
      </c>
      <c r="E114" s="144">
        <v>44181</v>
      </c>
      <c r="F114" s="144">
        <v>44347</v>
      </c>
      <c r="G114" s="158">
        <f>IF(AND(E114&lt;&gt;"",F114&lt;&gt;""),((F114-E114)/30),"")</f>
        <v>5.5333333333333332</v>
      </c>
      <c r="H114" s="121" t="s">
        <v>2709</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188493392.25</v>
      </c>
      <c r="F185" s="92"/>
      <c r="G185" s="93"/>
      <c r="H185" s="88"/>
      <c r="I185" s="90" t="s">
        <v>2627</v>
      </c>
      <c r="J185" s="164">
        <f>+SUM(M179:M183)</f>
        <v>0.05</v>
      </c>
      <c r="K185" s="201" t="s">
        <v>2628</v>
      </c>
      <c r="L185" s="201"/>
      <c r="M185" s="94">
        <f>+J185*(SUM(K20:K35))</f>
        <v>188493392.25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2680</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2681</v>
      </c>
      <c r="J211" s="27" t="s">
        <v>2622</v>
      </c>
      <c r="K211" s="125" t="s">
        <v>2682</v>
      </c>
      <c r="L211" s="21"/>
      <c r="M211" s="21"/>
      <c r="N211" s="21"/>
      <c r="O211" s="8"/>
    </row>
    <row r="212" spans="1:15" x14ac:dyDescent="0.25">
      <c r="A212" s="9"/>
      <c r="B212" s="27" t="s">
        <v>2619</v>
      </c>
      <c r="C212" s="146" t="s">
        <v>2680</v>
      </c>
      <c r="D212" s="21"/>
      <c r="G212" s="27" t="s">
        <v>2621</v>
      </c>
      <c r="H212" s="175">
        <v>3012095557</v>
      </c>
      <c r="J212" s="27" t="s">
        <v>2623</v>
      </c>
      <c r="K212" s="12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terms/"/>
    <ds:schemaRef ds:uri="http://purl.org/dc/dcmityp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2020-12-29T13:24:57Z</cp:lastPrinted>
  <dcterms:created xsi:type="dcterms:W3CDTF">2020-10-14T21:57:42Z</dcterms:created>
  <dcterms:modified xsi:type="dcterms:W3CDTF">2020-12-29T13:25:50Z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