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0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<sst xmlns="http://schemas.openxmlformats.org/spreadsheetml/2006/main" count="3243" uniqueCount="2712">
  <si>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</si>
  <si>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</si>
  <si>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</si>
  <si>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</si>
  <si>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</si>
  <si>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</si>
  <si>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</si>
  <si>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</si>
  <si>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</si>
  <si>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</si>
  <si>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</si>
  <si>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</si>
  <si>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</si>
  <si>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</si>
  <si>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</si>
  <si>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</si>
  <si>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</si>
  <si>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</si>
  <si>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</si>
  <si>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</si>
  <si>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</si>
  <si>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</si>
  <si>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</si>
  <si>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</si>
  <si>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</si>
  <si>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</si>
  <si>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</si>
  <si>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</si>
  <si>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</si>
  <si>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</si>
  <si>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</si>
  <si>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</si>
  <si>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</si>
  <si>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</si>
  <si>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</si>
  <si>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</si>
  <si>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</si>
  <si>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</si>
  <si>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</si>
  <si>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</si>
  <si>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</si>
  <si>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</si>
  <si>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</si>
  <si>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</si>
  <si>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</si>
  <si>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</si>
  <si>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</si>
  <si>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</si>
  <si>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</si>
  <si>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</si>
  <si>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</si>
  <si>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</si>
  <si>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</si>
  <si>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</si>
  <si>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</si>
  <si>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</si>
  <si>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</si>
  <si>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</si>
  <si>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</si>
  <si>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</si>
  <si>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</si>
  <si>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</si>
  <si>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</si>
  <si>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</si>
  <si>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</si>
  <si>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</si>
  <si>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</si>
  <si>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</si>
  <si>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</si>
  <si>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</si>
  <si>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</si>
  <si>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</si>
  <si>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</si>
  <si>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</si>
  <si>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</si>
  <si>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</si>
  <si>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</si>
  <si>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</si>
  <si>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</si>
  <si>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</si>
  <si>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</si>
  <si>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</si>
  <si>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</si>
  <si>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</si>
  <si>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</si>
  <si>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</si>
  <si>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</si>
  <si>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</si>
  <si>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</si>
  <si>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</si>
  <si>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</si>
  <si>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</si>
  <si>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</si>
  <si>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</si>
  <si>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</si>
  <si>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</si>
  <si>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</si>
  <si>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</si>
  <si>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</si>
  <si>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</si>
  <si>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</si>
  <si>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</si>
  <si>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</si>
  <si>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</si>
  <si>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</si>
  <si>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</si>
  <si>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</si>
  <si>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</si>
  <si>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</si>
  <si>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</si>
  <si>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</si>
  <si>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</si>
  <si>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</si>
  <si>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</si>
  <si>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</si>
  <si>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</si>
  <si>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</si>
  <si>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</si>
  <si>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</si>
  <si>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</si>
  <si>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</si>
  <si>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</si>
  <si>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</si>
  <si>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</si>
  <si>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</si>
  <si>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</si>
  <si>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</si>
  <si>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</si>
  <si>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</si>
  <si>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</si>
  <si>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</si>
  <si>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</si>
  <si>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</si>
  <si>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</si>
  <si>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</si>
  <si>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</si>
  <si>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</si>
  <si>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</si>
  <si>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</si>
  <si>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</si>
  <si>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</si>
  <si>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</si>
  <si>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</si>
  <si>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</si>
  <si>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</si>
  <si>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</si>
  <si>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</si>
  <si>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</si>
  <si>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</si>
  <si>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</si>
  <si>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</si>
  <si>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</si>
  <si>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</si>
  <si>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</si>
  <si>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</si>
  <si>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</si>
  <si>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</si>
  <si>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</si>
  <si>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</si>
  <si>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</si>
  <si>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</si>
  <si>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</si>
  <si>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</si>
  <si>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</si>
  <si>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</si>
  <si>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</si>
  <si>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</si>
  <si>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</si>
  <si>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</si>
  <si>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</si>
  <si>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</si>
  <si>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</si>
  <si>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</si>
  <si>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</si>
  <si>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</si>
  <si>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</si>
  <si>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</si>
  <si>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</si>
  <si>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</si>
  <si>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</si>
  <si>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</si>
  <si>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</si>
  <si>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</si>
  <si>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</si>
  <si>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</si>
  <si>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</si>
  <si>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</si>
  <si>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</si>
  <si>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</si>
  <si>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</si>
  <si>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</si>
  <si>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</si>
  <si>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</si>
  <si>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</si>
  <si>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</si>
  <si>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</si>
  <si>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</si>
  <si>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</si>
  <si>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</si>
  <si>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</si>
  <si>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</si>
  <si>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</si>
  <si>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</si>
  <si>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</si>
  <si>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</si>
  <si>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</si>
  <si>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</si>
  <si>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</si>
  <si>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</si>
  <si>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</si>
  <si>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</si>
  <si>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</si>
  <si>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</si>
  <si>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</si>
  <si>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</si>
  <si>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</si>
  <si>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</si>
  <si>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</si>
  <si>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</si>
  <si>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</si>
  <si>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</si>
  <si>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</si>
  <si>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</si>
  <si>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</si>
  <si>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</si>
  <si>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</si>
  <si>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</si>
  <si>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</si>
  <si>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</si>
  <si>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</si>
  <si>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</si>
  <si>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</si>
  <si>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</si>
  <si>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</si>
  <si>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</si>
  <si>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</si>
  <si>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</si>
  <si>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</si>
  <si>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</si>
  <si>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</si>
  <si>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</si>
  <si>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</si>
  <si>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</si>
  <si>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</si>
  <si>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</si>
  <si>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</si>
  <si>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</si>
  <si>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</si>
  <si>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</si>
  <si>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</si>
  <si>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</si>
  <si>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</si>
  <si>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</si>
  <si>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</si>
  <si>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</si>
  <si>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</si>
  <si>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</si>
  <si>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</si>
  <si>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</si>
  <si>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</si>
  <si>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</si>
  <si>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</si>
  <si>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</si>
  <si>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</si>
  <si>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</si>
  <si>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</si>
  <si>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</si>
  <si>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</si>
  <si>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</si>
  <si>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</si>
  <si>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</si>
  <si>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</si>
  <si>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</si>
  <si>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</si>
  <si>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</si>
  <si>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</si>
  <si>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</si>
  <si>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</si>
  <si>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</si>
  <si>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</si>
  <si>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</si>
  <si>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</si>
  <si>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</si>
  <si>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</si>
  <si>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</si>
  <si>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</si>
  <si>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</si>
  <si>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</si>
  <si>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</si>
  <si>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</si>
  <si>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</si>
  <si>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</si>
  <si>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</si>
  <si>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</si>
  <si>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</si>
  <si>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</si>
  <si>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</si>
  <si>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</si>
  <si>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</si>
  <si>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</si>
  <si>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</si>
  <si>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</si>
  <si>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</si>
  <si>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</si>
  <si>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</si>
  <si>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</si>
  <si>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</si>
  <si>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</si>
  <si>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</si>
  <si>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</si>
  <si>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</si>
  <si>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</si>
  <si>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</si>
  <si>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</si>
  <si>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</si>
  <si>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</si>
  <si>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</si>
  <si>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</si>
  <si>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</si>
  <si>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</si>
  <si>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</si>
  <si>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</si>
  <si>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</si>
  <si>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</si>
  <si>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</si>
  <si>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</si>
  <si>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</si>
  <si>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</si>
  <si>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</si>
  <si>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</si>
  <si>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</si>
  <si>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</si>
  <si>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</si>
  <si>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</si>
  <si>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</si>
  <si>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</si>
  <si>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</si>
  <si>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</si>
  <si>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</si>
  <si>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</si>
  <si>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</si>
  <si>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</si>
  <si>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</si>
  <si>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</si>
  <si>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</si>
  <si>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</si>
  <si>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</si>
  <si>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</si>
  <si>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</si>
  <si>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</si>
  <si>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</si>
  <si>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</si>
  <si>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</si>
  <si>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</si>
  <si>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</si>
  <si>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</si>
  <si>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</si>
  <si>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</si>
  <si>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</si>
  <si>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</si>
  <si>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</si>
  <si>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</si>
  <si>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</si>
  <si>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</si>
  <si>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</si>
  <si>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</si>
  <si>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</si>
  <si>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</si>
  <si>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</si>
  <si>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</si>
  <si>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</si>
  <si>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</si>
  <si>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</si>
  <si>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</si>
  <si>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</si>
  <si>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</si>
  <si>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</si>
  <si>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</si>
  <si>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</si>
  <si>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</si>
  <si>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</si>
  <si>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</si>
  <si>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</si>
  <si>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</si>
  <si>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</si>
  <si>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</si>
  <si>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</si>
  <si>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</si>
  <si>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</si>
  <si>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</si>
  <si>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</si>
  <si>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</si>
  <si>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</si>
  <si>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</si>
  <si>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</si>
  <si>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</si>
  <si>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</si>
  <si>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</si>
  <si>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</si>
  <si>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</si>
  <si>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</si>
  <si>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</si>
  <si>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</si>
  <si>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</si>
  <si>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</si>
  <si>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</si>
  <si>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</si>
  <si>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</si>
  <si>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</si>
  <si>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</si>
  <si>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</si>
  <si>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</si>
  <si>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</si>
  <si>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</si>
  <si>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</si>
  <si>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</si>
  <si>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</si>
  <si>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</si>
  <si>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</si>
  <si>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</si>
  <si>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</si>
  <si>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</si>
  <si>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</si>
  <si>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</si>
  <si>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</si>
  <si>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</si>
  <si>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</si>
  <si>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</si>
  <si>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</si>
  <si>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</si>
  <si>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</si>
  <si>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</si>
  <si>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</si>
  <si>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</si>
  <si>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</si>
  <si>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</si>
  <si>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</si>
  <si>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</si>
  <si>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</si>
  <si>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</si>
  <si>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</si>
  <si>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</si>
  <si>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</si>
  <si>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</si>
  <si>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</si>
  <si>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</si>
  <si>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</si>
  <si>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</si>
  <si>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</si>
  <si>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</si>
  <si>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</si>
  <si>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</si>
  <si>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</si>
  <si>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</si>
  <si>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</si>
  <si>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</si>
  <si>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</si>
  <si>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</si>
  <si>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</si>
  <si>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</si>
  <si>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</si>
  <si>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</si>
  <si>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</si>
  <si>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</si>
  <si>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</si>
  <si>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</si>
  <si>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</si>
  <si>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</si>
  <si>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</si>
  <si>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</si>
  <si>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</si>
  <si>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</si>
  <si>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</si>
  <si>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</si>
  <si>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</si>
  <si>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</si>
  <si>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</si>
  <si>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</si>
  <si>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</si>
  <si>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</si>
  <si>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</si>
  <si>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</si>
  <si>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</si>
  <si>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</si>
  <si>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</si>
  <si>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</si>
  <si>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</si>
  <si>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</si>
  <si>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</si>
  <si>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</si>
  <si>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</si>
  <si>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</si>
  <si>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</si>
  <si>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</si>
  <si>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</si>
  <si>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</si>
  <si>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</si>
  <si>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</si>
  <si>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</si>
  <si>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</si>
  <si>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</si>
  <si>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</si>
  <si>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</si>
  <si>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</si>
  <si>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</si>
  <si>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</si>
  <si>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</si>
  <si>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</si>
  <si>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</si>
  <si>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</si>
  <si>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</si>
  <si>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</si>
  <si>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</si>
  <si>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</si>
  <si>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</si>
  <si>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</si>
  <si>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</si>
  <si>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</si>
  <si>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</si>
  <si>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</si>
  <si>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</si>
  <si>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</si>
  <si>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</si>
  <si>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</si>
  <si>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</si>
  <si>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</si>
  <si>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</si>
  <si>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</si>
  <si>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</si>
  <si>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</si>
  <si>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</si>
  <si>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</si>
  <si>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</si>
  <si>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</si>
  <si>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</si>
  <si>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</si>
  <si>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</si>
  <si>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</si>
  <si>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</si>
  <si>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</si>
  <si>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</si>
  <si>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</si>
  <si>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</si>
  <si>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</si>
  <si>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</si>
  <si>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</si>
  <si>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</si>
  <si>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</si>
  <si>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</si>
  <si>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</si>
  <si>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</si>
  <si>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</si>
  <si>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</si>
  <si>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</si>
  <si>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</si>
  <si>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</si>
  <si>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</si>
  <si>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</si>
  <si>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</si>
  <si>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</si>
  <si>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</si>
  <si>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</si>
  <si>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</si>
  <si>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</si>
  <si>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</si>
  <si>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</si>
  <si>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</si>
  <si>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</si>
  <si>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</si>
  <si>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</si>
  <si>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</si>
  <si>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</si>
  <si>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</si>
  <si>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</si>
  <si>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</si>
  <si>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</si>
  <si>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</si>
  <si>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</si>
  <si>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</si>
  <si>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</si>
  <si>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</si>
  <si>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</si>
  <si>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</si>
  <si>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</si>
  <si>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</si>
  <si>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</si>
  <si>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</si>
  <si>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</si>
  <si>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</si>
  <si>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</si>
  <si>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</si>
  <si>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</si>
  <si>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</si>
  <si>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</si>
  <si>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</si>
  <si>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</si>
  <si>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</si>
  <si>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</si>
  <si>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</si>
  <si>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</si>
  <si>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</si>
  <si>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</si>
  <si>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</si>
  <si>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</si>
  <si>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</si>
  <si>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</si>
  <si>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</si>
  <si>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</si>
  <si>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</si>
  <si>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</si>
  <si>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</si>
  <si>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</si>
  <si>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</si>
  <si>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</si>
  <si>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</si>
  <si>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</si>
  <si>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</si>
  <si>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</si>
  <si>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</si>
  <si>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</si>
  <si>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</si>
  <si>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</si>
  <si>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</si>
  <si>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</si>
  <si>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</si>
  <si>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</si>
  <si>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</si>
  <si>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</si>
  <si>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</si>
  <si>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</si>
  <si>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</si>
  <si>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</si>
  <si>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</si>
  <si>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</si>
  <si>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</si>
  <si>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</si>
  <si>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</si>
  <si>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</si>
  <si>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</si>
  <si>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</si>
  <si>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</si>
  <si>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</si>
  <si>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</si>
  <si>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</si>
  <si>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</si>
  <si>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</si>
  <si>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</si>
  <si>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</si>
  <si>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</si>
  <si>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</si>
  <si>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</si>
  <si>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</si>
  <si>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</si>
  <si>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</si>
  <si>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</si>
  <si>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</si>
  <si>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</si>
  <si>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</si>
  <si>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</si>
  <si>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</si>
  <si>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</si>
  <si>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</si>
  <si>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</si>
  <si>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</si>
  <si>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</si>
  <si>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</si>
  <si>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</si>
  <si>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</si>
  <si>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</si>
  <si>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</si>
  <si>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</si>
  <si>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</si>
  <si>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</si>
  <si>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</si>
  <si>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</si>
  <si>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</si>
  <si>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</si>
  <si>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</si>
  <si>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</si>
  <si>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</si>
  <si>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</si>
  <si>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</si>
  <si>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</si>
  <si>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</si>
  <si>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</si>
  <si>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</si>
  <si>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</si>
  <si>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</si>
  <si>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</si>
  <si>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</si>
  <si>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</si>
  <si>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</si>
  <si>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</si>
  <si>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</si>
  <si>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</si>
  <si>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</si>
  <si>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</si>
  <si>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</si>
  <si>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</si>
  <si>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</si>
  <si>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</si>
  <si>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</si>
  <si>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</si>
  <si>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</si>
  <si>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</si>
  <si>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</si>
  <si>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</si>
  <si>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</si>
  <si>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</si>
  <si>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</si>
  <si>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</si>
  <si>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</si>
  <si>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</si>
  <si>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</si>
  <si>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</si>
  <si>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</si>
  <si>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</si>
  <si>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</si>
  <si>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</si>
  <si>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</si>
  <si>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</si>
  <si>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</si>
  <si>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</si>
  <si>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</si>
  <si>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</si>
  <si>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</si>
  <si>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</si>
  <si>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</si>
  <si>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</si>
  <si>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</si>
  <si>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</si>
  <si>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</si>
  <si>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</si>
  <si>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</si>
  <si>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</si>
  <si>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</si>
  <si>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</si>
  <si>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</si>
  <si>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</si>
  <si>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</si>
  <si>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</si>
  <si>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</si>
  <si>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</si>
  <si>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</si>
  <si>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</si>
  <si>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</si>
  <si>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</si>
  <si>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</si>
  <si>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</si>
  <si>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</si>
  <si>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</si>
  <si>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</si>
  <si>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</si>
  <si>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</si>
  <si>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</si>
  <si>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</si>
  <si>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</si>
  <si>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</si>
  <si>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</si>
  <si>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</si>
  <si>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</si>
  <si>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</si>
  <si>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</si>
  <si>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</si>
  <si>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</si>
  <si>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</si>
  <si>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</si>
  <si>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</si>
  <si>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</si>
  <si>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</si>
  <si>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</si>
  <si>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</si>
  <si>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</si>
  <si>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</si>
  <si>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</si>
  <si>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</si>
  <si>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</si>
  <si>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</si>
  <si>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</si>
  <si>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</si>
  <si>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</si>
  <si>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</si>
  <si>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</si>
  <si>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</si>
  <si>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</si>
  <si>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</si>
  <si>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</si>
  <si>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</si>
  <si>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</si>
  <si>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</si>
  <si>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</si>
  <si>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</si>
  <si>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</si>
  <si>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</si>
  <si>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</si>
  <si>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</si>
  <si>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</si>
  <si>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</si>
  <si>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</si>
  <si>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</si>
  <si>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</si>
  <si>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</si>
  <si>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</si>
  <si>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</si>
  <si>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</si>
  <si>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</si>
  <si>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</si>
  <si>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</si>
  <si>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</si>
  <si>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</si>
  <si>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</si>
  <si>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</si>
  <si>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</si>
  <si>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</si>
  <si>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</si>
  <si>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</si>
  <si>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</si>
  <si>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</si>
  <si>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</si>
  <si>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</si>
  <si>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</si>
  <si>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</si>
  <si>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</si>
  <si>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</si>
  <si>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</si>
  <si>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</si>
  <si>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</si>
  <si>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</si>
  <si>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</si>
  <si>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</si>
  <si>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</si>
  <si>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</si>
  <si>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</si>
  <si>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</si>
  <si>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</si>
  <si>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</si>
  <si>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</si>
  <si>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</si>
  <si>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</si>
  <si>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</si>
  <si>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</si>
  <si>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</si>
  <si>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</si>
  <si>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</si>
  <si>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</si>
  <si>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</si>
  <si>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</si>
  <si>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</si>
  <si>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</si>
  <si>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</si>
  <si>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</si>
  <si>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</si>
  <si>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</si>
  <si>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</si>
  <si>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</si>
  <si>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</si>
  <si>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</si>
  <si>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</si>
  <si>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</si>
  <si>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</si>
  <si>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</si>
  <si>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</si>
  <si>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</si>
  <si>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</si>
  <si>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</si>
  <si>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</si>
  <si>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</si>
  <si>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</si>
  <si>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</si>
  <si>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</si>
  <si>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</si>
  <si>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</si>
  <si>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</si>
  <si>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</si>
  <si>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</si>
  <si>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</si>
  <si>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</si>
  <si>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</si>
  <si>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</si>
  <si>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</si>
  <si>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</si>
  <si>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</si>
  <si>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</si>
  <si>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</si>
  <si>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</si>
  <si>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</si>
  <si>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</si>
  <si>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</si>
  <si>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</si>
  <si>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</si>
  <si>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</si>
  <si>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</si>
  <si>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</si>
  <si>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</si>
  <si>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</si>
  <si>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</si>
  <si>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</si>
  <si>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</si>
  <si>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</si>
  <si>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</si>
  <si>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</si>
  <si>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</si>
  <si>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</si>
  <si>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</si>
  <si>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</si>
  <si>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</si>
  <si>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</si>
  <si>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</si>
  <si>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</si>
  <si>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</si>
  <si>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</si>
  <si>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</si>
  <si>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</si>
  <si>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</si>
  <si>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</si>
  <si>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</si>
  <si>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</si>
  <si>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</si>
  <si>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</si>
  <si>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</si>
  <si>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</si>
  <si>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</si>
  <si>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</si>
  <si>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</si>
  <si>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</si>
  <si>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</si>
  <si>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</si>
  <si>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</si>
  <si>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</si>
  <si>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</si>
  <si>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</si>
  <si>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</si>
  <si>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</si>
  <si>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</si>
  <si>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</si>
  <si>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</si>
  <si>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</si>
  <si>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</si>
  <si>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</si>
  <si>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</si>
  <si>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</si>
  <si>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</si>
  <si>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</si>
  <si>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</si>
  <si>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</si>
  <si>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</si>
  <si>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</si>
  <si>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</si>
  <si>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</si>
  <si>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</si>
  <si>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</si>
  <si>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</si>
  <si>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</si>
  <si>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</si>
  <si>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</si>
  <si>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</si>
  <si>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</si>
  <si>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</si>
  <si>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</si>
  <si>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</si>
  <si>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</si>
  <si>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</si>
  <si>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</si>
  <si>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</si>
  <si>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</si>
  <si>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</si>
  <si>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</si>
  <si>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</si>
  <si>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</si>
  <si>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</si>
  <si>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</si>
  <si>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</si>
  <si>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</si>
  <si>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</si>
  <si>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</si>
  <si>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</si>
  <si>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</si>
  <si>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</si>
  <si>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</si>
  <si>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</si>
  <si>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</si>
  <si>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</si>
  <si>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</si>
  <si>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</si>
  <si>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</si>
  <si>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</si>
  <si>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</si>
  <si>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</si>
  <si>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</si>
  <si>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</si>
  <si>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</si>
  <si>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</si>
  <si>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</si>
  <si>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</si>
  <si>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</si>
  <si>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</si>
  <si>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</si>
  <si>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</si>
  <si>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</si>
  <si>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</si>
  <si>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</si>
  <si>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</si>
  <si>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</si>
  <si>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</si>
  <si>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</si>
  <si>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</si>
  <si>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</si>
  <si>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</si>
  <si>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</si>
  <si>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</si>
  <si>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</si>
  <si>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</si>
  <si>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</si>
  <si>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</si>
  <si>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</si>
  <si>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</si>
  <si>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</si>
  <si>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</si>
  <si>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</si>
  <si>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</si>
  <si>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</si>
  <si>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</si>
  <si>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</si>
  <si>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</si>
  <si>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</si>
  <si>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</si>
  <si>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</si>
  <si>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</si>
  <si>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</si>
  <si>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</si>
  <si>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</si>
  <si>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</si>
  <si>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</si>
  <si>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</si>
  <si>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</si>
  <si>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</si>
  <si>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</si>
  <si>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</si>
  <si>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</si>
  <si>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</si>
  <si>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</si>
  <si>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</si>
  <si>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</si>
  <si>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</si>
  <si>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</si>
  <si>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</si>
  <si>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</si>
  <si>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</si>
  <si>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</si>
  <si>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</si>
  <si>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</si>
  <si>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</si>
  <si>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</si>
  <si>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</si>
  <si>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</si>
  <si>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</si>
  <si>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</si>
  <si>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</si>
  <si>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</si>
  <si>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</si>
  <si>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</si>
  <si>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</si>
  <si>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</si>
  <si>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</si>
  <si>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</si>
  <si>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</si>
  <si>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</si>
  <si>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</si>
  <si>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</si>
  <si>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</si>
  <si>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</si>
  <si>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</si>
  <si>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</si>
  <si>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</si>
  <si>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</si>
  <si>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</si>
  <si>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</si>
  <si>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</si>
  <si>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</si>
  <si>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</si>
  <si>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</si>
  <si>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</si>
  <si>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</si>
  <si>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</si>
  <si>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</si>
  <si>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</si>
  <si>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</si>
  <si>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</si>
  <si>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</si>
  <si>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</si>
  <si>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</si>
  <si>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</si>
  <si>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</si>
  <si>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</si>
  <si>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</si>
  <si>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</si>
  <si>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</si>
  <si>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</si>
  <si>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</si>
  <si>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</si>
  <si>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</si>
  <si>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</si>
  <si>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</si>
  <si>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</si>
  <si>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</si>
  <si>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</si>
  <si>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</si>
  <si>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</si>
  <si>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</si>
  <si>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</si>
  <si>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</si>
  <si>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</si>
  <si>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</si>
  <si>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</si>
  <si>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</si>
  <si>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</si>
  <si>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</si>
  <si>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</si>
  <si>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</si>
  <si>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</si>
  <si>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</si>
  <si>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</si>
  <si>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</si>
  <si>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</si>
  <si>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</si>
  <si>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</si>
  <si>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</si>
  <si>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</si>
  <si>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</si>
  <si>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</si>
  <si>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</si>
  <si>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</si>
  <si>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</si>
  <si>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</si>
  <si>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</si>
  <si>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</si>
  <si>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</si>
  <si>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</si>
  <si>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</si>
  <si>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</si>
  <si>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</si>
  <si>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</si>
  <si>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</si>
  <si>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</si>
  <si>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</si>
  <si>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</si>
  <si>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</si>
  <si>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</si>
  <si>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</si>
  <si>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</si>
  <si>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</si>
  <si>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</si>
  <si>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</si>
  <si>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</si>
  <si>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</si>
  <si>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</si>
  <si>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</si>
  <si>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</si>
  <si>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</si>
  <si>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</si>
  <si>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</si>
  <si>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</si>
  <si>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</si>
  <si>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</si>
  <si>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</si>
  <si>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</si>
  <si>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</si>
  <si>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</si>
  <si>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</si>
  <si>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</si>
  <si>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</si>
  <si>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</si>
  <si>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</si>
  <si>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</si>
  <si>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</si>
  <si>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</si>
  <si>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</si>
  <si>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</si>
  <si>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</si>
  <si>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</si>
  <si>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</si>
  <si>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</si>
  <si>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</si>
  <si>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</si>
  <si>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</si>
  <si>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</si>
  <si>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</si>
  <si>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</si>
  <si>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</si>
  <si>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</si>
  <si>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</si>
  <si>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</si>
  <si>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</si>
  <si>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</si>
  <si>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</si>
  <si>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</si>
  <si>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</si>
  <si>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</si>
  <si>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</si>
  <si>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</si>
  <si>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</si>
  <si>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</si>
  <si>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</si>
  <si>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</si>
  <si>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</si>
  <si>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</si>
  <si>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</si>
  <si>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</si>
  <si>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</si>
  <si>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</si>
  <si>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</si>
  <si>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</si>
  <si>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</si>
  <si>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</si>
  <si>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</si>
  <si>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</si>
  <si>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</si>
  <si>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</si>
  <si>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</si>
  <si>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</si>
  <si>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</si>
  <si>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</si>
  <si>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</si>
  <si>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</si>
  <si>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</si>
  <si>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</si>
  <si>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</si>
  <si>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</si>
  <si>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</si>
  <si>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</si>
  <si>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</si>
  <si>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</si>
  <si>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</si>
  <si>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</si>
  <si>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</si>
  <si>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</si>
  <si>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</si>
  <si>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</si>
  <si>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</si>
  <si>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</si>
  <si>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</si>
  <si>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</si>
  <si>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</si>
  <si>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</si>
  <si>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</si>
  <si>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</si>
  <si>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</si>
  <si>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</si>
  <si>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</si>
  <si>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</si>
  <si>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</si>
  <si>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</si>
  <si>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</si>
  <si>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</si>
  <si>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</si>
  <si>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</si>
  <si>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</si>
  <si>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</si>
  <si>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</si>
  <si>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</si>
  <si>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</si>
  <si>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</si>
  <si>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</si>
  <si>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</si>
  <si>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</si>
  <si>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</si>
  <si>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</si>
  <si>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</si>
  <si>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</si>
  <si>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</si>
  <si>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</si>
  <si>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</si>
  <si>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</si>
  <si>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</si>
  <si>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</si>
  <si>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</si>
  <si>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</si>
  <si>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</si>
  <si>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</si>
  <si>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</si>
  <si>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</si>
  <si>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</si>
  <si>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</si>
  <si>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</si>
  <si>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</si>
  <si>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</si>
  <si>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</si>
  <si>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</si>
  <si>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</si>
  <si>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</si>
  <si>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</si>
  <si>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</si>
  <si>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</si>
  <si>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</si>
  <si>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</si>
  <si>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</si>
  <si>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</si>
  <si>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</si>
  <si>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</si>
  <si>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</si>
  <si>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</si>
  <si>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</si>
  <si>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</si>
  <si>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</si>
  <si>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</si>
  <si>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</si>
  <si>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</si>
  <si>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</si>
  <si>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</si>
  <si>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</si>
  <si>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</si>
  <si>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</si>
  <si>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</si>
  <si>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</si>
  <si>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</si>
  <si>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</si>
  <si>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</si>
  <si>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</si>
  <si>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</si>
  <si>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</si>
  <si>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</si>
  <si>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</si>
  <si>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</si>
  <si>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</si>
  <si>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</si>
  <si>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</si>
  <si>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</si>
  <si>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</si>
  <si>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</si>
  <si>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</si>
  <si>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</si>
  <si>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</si>
  <si>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</si>
  <si>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</si>
  <si>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</si>
  <si>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</si>
  <si>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</si>
  <si>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</si>
  <si>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</si>
  <si>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</si>
  <si>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</si>
  <si>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</si>
  <si>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</si>
  <si>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</si>
  <si>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</si>
  <si>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</si>
  <si>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</si>
  <si>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</si>
  <si>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</si>
  <si>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</si>
  <si>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</si>
  <si>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</si>
  <si>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</si>
  <si>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</si>
  <si>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</si>
  <si>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</si>
  <si>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</si>
  <si>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</si>
  <si>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</si>
  <si>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</si>
  <si>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</si>
  <si>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</si>
  <si>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</si>
  <si>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</si>
  <si>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</si>
  <si>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</si>
  <si>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</si>
  <si>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</si>
  <si>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</si>
  <si>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</si>
  <si>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</si>
  <si>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</si>
  <si>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</si>
  <si>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</si>
  <si>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</si>
  <si>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</si>
  <si>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</si>
  <si>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</si>
  <si>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</si>
  <si>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</si>
  <si>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</si>
  <si>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</si>
  <si>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</si>
  <si>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</si>
  <si>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</si>
  <si>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</si>
  <si>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</si>
  <si>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</si>
  <si>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</si>
  <si>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</si>
  <si>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</si>
  <si>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</si>
  <si>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</si>
  <si>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</si>
  <si>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</si>
  <si>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</si>
  <si>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</si>
  <si>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</si>
  <si>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</si>
  <si>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</si>
  <si>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</si>
  <si>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</si>
  <si>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</si>
  <si>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</si>
  <si>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</si>
  <si>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</si>
  <si>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</si>
  <si>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</si>
  <si>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</si>
  <si>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</si>
  <si>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</si>
  <si>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</si>
  <si>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</si>
  <si>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</si>
  <si>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</si>
  <si>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</si>
  <si>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</si>
  <si>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</si>
  <si>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</si>
  <si>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</si>
  <si>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</si>
  <si>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</si>
  <si>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</si>
  <si>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</si>
  <si>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</si>
  <si>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</si>
  <si>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</si>
  <si>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</si>
  <si>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</si>
  <si>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</si>
  <si>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</si>
  <si>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</si>
  <si>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</si>
  <si>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</si>
  <si>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</si>
  <si>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</si>
  <si>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</si>
  <si>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</si>
  <si>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</si>
  <si>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</si>
  <si>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</si>
  <si>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</si>
  <si>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</si>
  <si>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</si>
  <si>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</si>
  <si>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</si>
  <si>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</si>
  <si>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</si>
  <si>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</si>
  <si>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</si>
  <si>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</si>
  <si>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</si>
  <si>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</si>
  <si>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</si>
  <si>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</si>
  <si>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</si>
  <si>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</si>
  <si>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</si>
  <si>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</si>
  <si>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</si>
  <si>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</si>
  <si>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</si>
  <si>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</si>
  <si>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</si>
  <si>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</si>
  <si>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</si>
  <si>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</si>
  <si>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</si>
  <si>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</si>
  <si>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</si>
  <si>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</si>
  <si>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</si>
  <si>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</si>
  <si>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</si>
  <si>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</si>
  <si>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</si>
  <si>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</si>
  <si>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</si>
  <si>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</si>
  <si>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</si>
  <si>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</si>
  <si>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</si>
  <si>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</si>
  <si>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</si>
  <si>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</si>
  <si>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</si>
  <si>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</si>
  <si>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</si>
  <si>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</si>
  <si>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</si>
  <si>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</si>
  <si>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</si>
  <si>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</si>
  <si>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</si>
  <si>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</si>
  <si>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</si>
  <si>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</si>
  <si>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</si>
  <si>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</si>
  <si>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</si>
  <si>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</si>
  <si>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</si>
  <si>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</si>
  <si>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</si>
  <si>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</si>
  <si>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</si>
  <si>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</si>
  <si>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</si>
  <si>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</si>
  <si>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</si>
  <si>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</si>
  <si>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</si>
  <si>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</si>
  <si>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</si>
  <si>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</si>
  <si>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</si>
  <si>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</si>
  <si>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</si>
  <si>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</si>
  <si>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</si>
  <si>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</si>
  <si>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</si>
  <si>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</si>
  <si>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</si>
  <si>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</si>
  <si>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</si>
  <si>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</si>
  <si>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</si>
  <si>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</si>
  <si>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</si>
  <si>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</si>
  <si>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</si>
  <si>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</si>
  <si>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</si>
  <si>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</si>
  <si>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</si>
  <si>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</si>
  <si>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</si>
  <si>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</si>
  <si>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</si>
  <si>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</si>
  <si>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</si>
  <si>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</si>
  <si>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</si>
  <si>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</si>
  <si>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</si>
  <si>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</si>
  <si>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</si>
  <si>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</si>
  <si>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</si>
  <si>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</si>
  <si>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</si>
  <si>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</si>
  <si>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</si>
  <si>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</si>
  <si>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</si>
  <si>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</si>
  <si>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</si>
  <si>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</si>
  <si>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</si>
  <si>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</si>
  <si>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</si>
  <si>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</si>
  <si>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</si>
  <si>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</si>
  <si>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</si>
  <si>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</si>
  <si>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</si>
  <si>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</si>
  <si>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</si>
  <si>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</si>
  <si>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</si>
  <si>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</si>
  <si>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</si>
  <si>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</si>
  <si>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</si>
  <si>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</si>
  <si>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</si>
  <si>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</si>
  <si>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</si>
  <si>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</si>
  <si>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</si>
  <si>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</si>
  <si>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</si>
  <si>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</si>
  <si>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</si>
  <si>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</si>
  <si>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</si>
  <si>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</si>
  <si>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</si>
  <si>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</si>
  <si>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</si>
  <si>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</si>
  <si>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</si>
  <si>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</si>
  <si>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</si>
  <si>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</si>
  <si>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</si>
  <si>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</si>
  <si>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</si>
  <si>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</si>
  <si>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</si>
  <si>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</si>
  <si>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</si>
  <si>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</si>
  <si>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</si>
  <si>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</si>
  <si>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</si>
  <si>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</si>
  <si>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</si>
  <si>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</si>
  <si>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</si>
  <si>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</si>
  <si>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</si>
  <si>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</si>
  <si>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</si>
  <si>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</si>
  <si>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</si>
  <si>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</si>
  <si>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</si>
  <si>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</si>
  <si>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</si>
  <si>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</si>
  <si>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</si>
  <si>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</si>
  <si>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</si>
  <si>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</si>
  <si>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</si>
  <si>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</si>
  <si>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</si>
  <si>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</si>
  <si>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</si>
  <si>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</si>
  <si>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</si>
  <si>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</si>
  <si>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</si>
  <si>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</si>
  <si>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</si>
  <si>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</si>
  <si>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</si>
  <si>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</si>
  <si>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</si>
  <si>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</si>
  <si>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</si>
  <si>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</si>
  <si>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</si>
  <si>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</si>
  <si>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</si>
  <si>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</si>
  <si>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</si>
  <si>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</si>
  <si>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</si>
  <si>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</si>
  <si>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</si>
  <si>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</si>
  <si>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</si>
  <si>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</si>
  <si>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</si>
  <si>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</si>
  <si>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</si>
  <si>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</si>
  <si>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</si>
  <si>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</si>
  <si>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</si>
  <si>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</si>
  <si>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</si>
  <si>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</si>
  <si>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</si>
  <si>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</si>
  <si>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</si>
  <si>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</si>
  <si>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</si>
  <si>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</si>
  <si>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</si>
  <si>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</si>
  <si>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</si>
  <si>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</si>
  <si>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</si>
  <si>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</si>
  <si>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</si>
  <si>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</si>
  <si>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</si>
  <si>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</si>
  <si>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</si>
  <si>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</si>
  <si>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</si>
  <si>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</si>
  <si>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</si>
  <si>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</si>
  <si>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</si>
  <si>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</si>
  <si>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</si>
  <si>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</si>
  <si>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</si>
  <si>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</si>
  <si>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</si>
  <si>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</si>
  <si>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</si>
  <si>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</si>
  <si>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</si>
  <si>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</si>
  <si>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</si>
  <si>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</si>
  <si>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</si>
  <si>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</si>
  <si>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</si>
  <si>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</si>
  <si>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</si>
  <si>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</si>
  <si>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</si>
  <si>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</si>
  <si>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</si>
  <si>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</si>
  <si>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</si>
  <si>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</si>
  <si>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</si>
  <si>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</si>
  <si>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</si>
  <si>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</si>
  <si>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</si>
  <si>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</si>
  <si>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</si>
  <si>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</si>
  <si>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</si>
  <si>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</si>
  <si>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</si>
  <si>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</si>
  <si>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</si>
  <si>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</si>
  <si>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</si>
  <si>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</si>
  <si>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</si>
  <si>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</si>
  <si>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</si>
  <si>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</si>
  <si>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</si>
  <si>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</si>
  <si>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</si>
  <si>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</si>
  <si>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</si>
  <si>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</si>
  <si>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</si>
  <si>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</si>
  <si>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</si>
  <si>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</si>
  <si>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</si>
  <si>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</si>
  <si>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</si>
  <si>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</si>
  <si>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</si>
  <si>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</si>
  <si>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</si>
  <si>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</si>
  <si>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</si>
  <si>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</si>
  <si>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</si>
  <si>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</si>
  <si>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</si>
  <si>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</si>
  <si>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</si>
  <si>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</si>
  <si>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</si>
  <si>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</si>
  <si>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</si>
  <si>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</si>
  <si>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</si>
  <si>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</si>
  <si>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</si>
  <si>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</si>
  <si>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</si>
  <si>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</si>
  <si>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</si>
  <si>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</si>
  <si>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</si>
  <si>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</si>
  <si>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</si>
  <si>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</si>
  <si>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</si>
  <si>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</si>
  <si>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</si>
  <si>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</si>
  <si>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</si>
  <si>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</si>
  <si>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</si>
  <si>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</si>
  <si>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</si>
  <si>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</si>
  <si>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</si>
  <si>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</si>
  <si>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</si>
  <si>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</si>
  <si>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</si>
  <si>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</si>
  <si>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</si>
  <si>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</si>
  <si>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</si>
  <si>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</si>
  <si>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</si>
  <si>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</si>
  <si>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</si>
  <si>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</si>
  <si>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</si>
  <si>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</si>
  <si>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</si>
  <si>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</si>
  <si>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</si>
  <si>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</si>
  <si>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</si>
  <si>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</si>
  <si>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</si>
  <si>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</si>
  <si>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</si>
  <si>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</si>
  <si>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</si>
  <si>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</si>
  <si>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</si>
  <si>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</si>
  <si>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</si>
  <si>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</si>
  <si>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</si>
  <si>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</si>
  <si>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</si>
  <si>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</si>
  <si>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</si>
  <si>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</si>
  <si>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</si>
  <si>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</si>
  <si>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</si>
  <si>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</si>
  <si>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</si>
  <si>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</si>
  <si>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</si>
  <si>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</si>
  <si>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</si>
  <si>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</si>
  <si>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</si>
  <si>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</si>
  <si>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</si>
  <si>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</si>
  <si>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</si>
  <si>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</si>
  <si>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</si>
  <si>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</si>
  <si>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</si>
  <si>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</si>
  <si>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</si>
  <si>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</si>
  <si>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</si>
  <si>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</si>
  <si>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</si>
  <si>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</si>
  <si>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</si>
  <si>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</si>
  <si>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</si>
  <si>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</si>
  <si>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</si>
  <si>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</si>
  <si>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</si>
  <si>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</si>
  <si>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</si>
  <si>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</si>
  <si>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</si>
  <si>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</si>
  <si>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</si>
  <si>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</si>
  <si>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</si>
  <si>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</si>
  <si>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</si>
  <si>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</si>
  <si>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</si>
  <si>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</si>
  <si>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</si>
  <si>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</si>
  <si>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</si>
  <si>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</si>
  <si>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</si>
  <si>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</si>
  <si>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</si>
  <si>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</si>
  <si>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</si>
  <si>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</si>
  <si>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</si>
  <si>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</si>
  <si>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</si>
  <si>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</si>
  <si>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</si>
  <si>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</si>
  <si>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</si>
  <si>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</si>
  <si>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</si>
  <si>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</si>
  <si>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</si>
  <si>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</si>
  <si>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</si>
  <si>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</si>
  <si>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</si>
  <si>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</si>
  <si>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</si>
  <si>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</si>
  <si>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</si>
  <si>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</si>
  <si>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</si>
  <si>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</si>
  <si>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</si>
  <si>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</si>
  <si>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</si>
  <si>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</si>
  <si>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</si>
  <si>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</si>
  <si>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</si>
  <si>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</si>
  <si>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</si>
  <si>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</si>
  <si>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</si>
  <si>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</si>
  <si>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</si>
  <si>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</si>
  <si>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</si>
  <si>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</si>
  <si>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</si>
  <si>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</si>
  <si>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</si>
  <si>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</si>
  <si>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</si>
  <si>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</si>
  <si>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</si>
  <si>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</si>
  <si>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</si>
  <si>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</si>
  <si>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</si>
  <si>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</si>
  <si>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</si>
  <si>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</si>
  <si>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</si>
  <si>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</si>
  <si>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</si>
  <si>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</si>
  <si>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</si>
  <si>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</si>
  <si>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</si>
  <si>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</si>
  <si>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</si>
  <si>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</si>
  <si>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</si>
  <si>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</si>
  <si>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</si>
  <si>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</si>
  <si>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</si>
  <si>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</si>
  <si>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</si>
  <si>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</si>
  <si>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</si>
  <si>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</si>
  <si>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</si>
  <si>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</si>
  <si>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</si>
  <si>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</si>
  <si>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</si>
  <si>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</si>
  <si>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</si>
  <si>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</si>
  <si>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</si>
  <si>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</si>
  <si>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</si>
  <si>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</si>
  <si>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</si>
  <si>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</si>
  <si>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</si>
  <si>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</si>
  <si>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</si>
  <si>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</si>
  <si>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</si>
  <si>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</si>
  <si>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</si>
  <si>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</si>
  <si>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</si>
  <si>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</si>
  <si>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</si>
  <si>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</si>
  <si>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</si>
  <si>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</si>
  <si>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</si>
  <si>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</si>
  <si>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</si>
  <si>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</si>
  <si>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</si>
  <si>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</si>
  <si>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</si>
  <si>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</si>
  <si>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</si>
  <si>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</si>
  <si>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</si>
  <si>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</si>
  <si>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</si>
  <si>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</si>
  <si>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</si>
  <si>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</si>
  <si>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</si>
  <si>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</si>
  <si>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</si>
  <si>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</si>
  <si>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</si>
  <si>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</si>
  <si>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</si>
  <si>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</si>
  <si>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</si>
  <si>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</si>
  <si>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</si>
  <si>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</si>
  <si>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</si>
  <si>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</si>
  <si>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</si>
  <si>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</si>
  <si>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</si>
  <si>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</si>
  <si>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</si>
  <si>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</si>
  <si>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</si>
  <si>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</si>
  <si>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</si>
  <si>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</si>
  <si>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</si>
  <si>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</si>
  <si>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</si>
  <si>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</si>
  <si>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</si>
  <si>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</si>
  <si>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</si>
  <si>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</si>
  <si>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</si>
  <si>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</si>
  <si>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</si>
  <si>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</si>
  <si>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</si>
  <si>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</si>
  <si>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</si>
  <si>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</si>
  <si>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</si>
  <si>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</si>
  <si>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</si>
  <si>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</si>
  <si>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</si>
  <si>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</si>
  <si>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</si>
  <si>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</si>
  <si>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</si>
  <si>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</si>
  <si>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</si>
  <si>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</si>
  <si>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</si>
  <si>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</si>
  <si>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</si>
  <si>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</si>
  <si>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</si>
  <si>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</si>
  <si>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</si>
  <si>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</si>
  <si>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</si>
  <si>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</si>
  <si>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</si>
  <si>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</si>
  <si>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</si>
  <si>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</si>
  <si>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</si>
  <si>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</si>
  <si>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</si>
  <si>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</si>
  <si>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</si>
  <si>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</si>
  <si>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</si>
  <si>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</si>
  <si>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</si>
  <si>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</si>
  <si>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</si>
  <si>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</si>
  <si>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</si>
  <si>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</si>
  <si>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</si>
  <si>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</si>
  <si>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</si>
  <si>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</si>
  <si>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</si>
  <si>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</si>
  <si>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</si>
  <si>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</si>
  <si>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</si>
  <si>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</si>
  <si>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</si>
  <si>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</si>
  <si>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</si>
  <si>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</si>
  <si>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</si>
  <si>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</si>
  <si>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</si>
  <si>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</si>
  <si>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</si>
  <si>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</si>
  <si>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</si>
  <si>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</si>
  <si>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</si>
  <si>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</si>
  <si>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</si>
  <si>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</si>
  <si>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</si>
  <si>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</si>
  <si>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</si>
  <si>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</si>
  <si>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</si>
  <si>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</si>
  <si>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</si>
  <si>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</si>
  <si>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</si>
  <si>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</si>
  <si>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</si>
  <si>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</si>
  <si>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</si>
  <si>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</si>
  <si>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</si>
  <si>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</si>
  <si>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</si>
  <si>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</si>
  <si>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</si>
  <si>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</si>
  <si>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</si>
  <si>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</si>
  <si>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</si>
  <si>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</si>
  <si>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</si>
  <si>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</si>
  <si>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</si>
  <si>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</si>
  <si>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</si>
  <si>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</si>
  <si>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</si>
  <si>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</si>
  <si>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</si>
  <si>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</si>
  <si>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</si>
  <si>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</si>
  <si>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</si>
  <si>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</si>
  <si>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</si>
  <si>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</si>
  <si>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</si>
  <si>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</si>
  <si>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</si>
  <si>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</si>
  <si>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</si>
  <si>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</si>
  <si>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</si>
  <si>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</si>
  <si>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</si>
  <si>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</si>
  <si>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</si>
  <si>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</si>
  <si>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</si>
  <si>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</si>
  <si>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</si>
  <si>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</si>
  <si>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</si>
  <si>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</si>
  <si>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</si>
  <si>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</si>
  <si>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</si>
  <si>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</si>
  <si>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</si>
  <si>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</si>
  <si>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</si>
  <si>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</si>
  <si>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</si>
  <si>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</si>
  <si>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</si>
  <si>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</si>
  <si>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</si>
  <si>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</si>
  <si>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</si>
  <si>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</si>
  <si>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</si>
  <si>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</si>
  <si>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</si>
  <si>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</si>
  <si>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</si>
  <si>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</si>
  <si>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</si>
  <si>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</si>
  <si>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</si>
  <si>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</si>
  <si>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</si>
  <si>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</si>
  <si>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</si>
  <si>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</si>
  <si>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</si>
  <si>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</si>
  <si>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</si>
  <si>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</si>
  <si>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</si>
  <si>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</si>
  <si>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</si>
  <si>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</si>
  <si>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</si>
  <si>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</si>
  <si>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</si>
  <si>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</si>
  <si>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</si>
  <si>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</si>
  <si>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</si>
  <si>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</si>
  <si>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</si>
  <si>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</si>
  <si>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</si>
  <si>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</si>
  <si>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</si>
  <si>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</si>
  <si>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</si>
  <si>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</si>
  <si>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</si>
  <si>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</si>
  <si>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</si>
  <si>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</si>
  <si>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</si>
  <si>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</si>
  <si>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</si>
  <si>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</si>
  <si>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</si>
  <si>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</si>
  <si>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</si>
  <si>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</si>
  <si>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</si>
  <si>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</si>
  <si>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</si>
  <si>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</si>
  <si>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</si>
  <si>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</si>
  <si>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</si>
  <si>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</si>
  <si>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</si>
  <si>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</si>
  <si>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</si>
  <si>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</si>
  <si>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</si>
  <si>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</si>
  <si>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</si>
  <si>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</si>
  <si>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</si>
  <si>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</si>
  <si>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</si>
  <si>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</si>
  <si>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</si>
  <si>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</si>
  <si>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</si>
  <si>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</si>
  <si>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</si>
  <si>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</si>
  <si>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</si>
  <si>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</si>
  <si>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</si>
  <si>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</si>
  <si>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</si>
  <si>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</si>
  <si>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</si>
  <si>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</si>
  <si>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</si>
  <si>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</si>
  <si>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</si>
  <si>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</si>
  <si>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</si>
  <si>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</si>
  <si>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</si>
  <si>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</si>
  <si>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</si>
  <si>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</si>
  <si>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</si>
  <si>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</si>
  <si>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</si>
  <si>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</si>
  <si>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</si>
  <si>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</si>
  <si>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</si>
  <si>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</si>
  <si>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</si>
  <si>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</si>
  <si>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</si>
  <si>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</si>
  <si>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</si>
  <si>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</si>
  <si>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</si>
  <si>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</si>
  <si>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</si>
  <si>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</si>
  <si>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</si>
  <si>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</si>
  <si>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</si>
  <si>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</si>
  <si>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</si>
  <si>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</si>
  <si>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</si>
  <si>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</si>
  <si>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</si>
  <si>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</si>
  <si>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</si>
  <si>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</si>
  <si>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</si>
  <si>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</si>
  <si>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</si>
  <si>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</si>
  <si>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</si>
  <si>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</si>
  <si>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</si>
  <si>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</si>
  <si>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</si>
  <si>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</si>
  <si>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</si>
  <si>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</si>
  <si>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</si>
  <si>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</si>
  <si>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</si>
  <si>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</si>
  <si>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</si>
  <si>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</si>
  <si>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</si>
  <si>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</si>
  <si>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</si>
  <si>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</si>
  <si>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</si>
  <si>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</si>
  <si>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</si>
  <si>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</si>
  <si>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</si>
  <si>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</si>
  <si>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</si>
  <si>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</si>
  <si>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</si>
  <si>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</si>
  <si>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</si>
  <si>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</si>
  <si>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</si>
  <si>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</si>
  <si>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</si>
  <si>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</si>
  <si>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</si>
  <si>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</si>
  <si>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</si>
  <si>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</si>
  <si>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</si>
  <si>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</si>
  <si>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</si>
  <si>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</si>
  <si>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</si>
  <si>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</si>
  <si>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</si>
  <si>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</si>
  <si>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</si>
  <si>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</si>
  <si>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</si>
  <si>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</si>
  <si>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</si>
  <si>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</si>
  <si>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</si>
  <si>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</si>
  <si>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</si>
  <si>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</si>
  <si>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</si>
  <si>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</si>
  <si>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</si>
  <si>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</si>
  <si>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</si>
  <si>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</si>
  <si>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</si>
  <si>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</si>
  <si>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</si>
  <si>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</si>
  <si>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</si>
  <si>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</si>
  <si>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</si>
  <si>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</si>
  <si>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</si>
  <si>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</si>
  <si>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</si>
  <si>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</si>
  <si>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</si>
  <si>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</si>
  <si>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</si>
  <si>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</si>
  <si>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</si>
  <si>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</si>
  <si>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</si>
  <si>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</si>
  <si>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</si>
  <si>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</si>
  <si>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</si>
  <si>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</si>
  <si>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</si>
  <si>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</si>
  <si>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</si>
  <si>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</si>
  <si>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</si>
  <si>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</si>
  <si>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</si>
  <si>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</si>
  <si>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</si>
  <si>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</si>
  <si>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</si>
  <si>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</si>
  <si>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</si>
  <si>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</si>
  <si>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</si>
  <si>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</si>
  <si>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</si>
  <si>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</si>
  <si>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</si>
  <si>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</si>
  <si>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</si>
  <si>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</si>
  <si>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</si>
  <si>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</si>
  <si>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</si>
  <si>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</si>
  <si>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</si>
  <si>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</si>
  <si>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</si>
  <si>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</si>
  <si>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</si>
  <si>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</si>
  <si>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</si>
  <si>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</si>
  <si>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</si>
  <si>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</si>
  <si>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</si>
  <si>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</si>
  <si>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</si>
  <si>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</si>
  <si>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</si>
  <si>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</si>
  <si>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</si>
  <si>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</si>
  <si>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</si>
  <si>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</si>
  <si>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</si>
  <si>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</si>
  <si>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</si>
  <si>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</si>
  <si>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</si>
  <si>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</si>
  <si>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</si>
  <si>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</si>
  <si>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</si>
  <si>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</si>
  <si>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</si>
  <si>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</si>
  <si>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</si>
  <si>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</si>
  <si>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</si>
  <si>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</si>
  <si>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</si>
  <si>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</si>
  <si>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</si>
  <si>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</si>
  <si>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</si>
  <si>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</si>
  <si>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</si>
  <si>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</si>
  <si>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</si>
  <si>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</si>
  <si>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</si>
  <si>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</si>
  <si>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</si>
  <si>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</si>
  <si>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</si>
  <si>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</si>
  <si>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</si>
  <si>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</si>
  <si>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</si>
  <si>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</si>
  <si>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</si>
  <si>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</si>
  <si>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</si>
  <si>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</si>
  <si>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</si>
  <si>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</si>
  <si>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</si>
  <si>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</si>
  <si>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</si>
  <si>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</si>
  <si>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</si>
  <si>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</si>
  <si>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</si>
  <si>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</si>
  <si>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</si>
  <si>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</si>
  <si>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</si>
  <si>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</si>
  <si>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</si>
  <si>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</si>
  <si>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</si>
  <si>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</si>
  <si>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</si>
  <si>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</si>
  <si>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</si>
  <si>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</si>
  <si>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</si>
  <si>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</si>
  <si>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</si>
  <si>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</si>
  <si>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</si>
  <si>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</si>
  <si>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</si>
  <si>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</si>
  <si>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</si>
  <si>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</si>
  <si>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</si>
  <si>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</si>
  <si>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</si>
  <si>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</si>
  <si>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</si>
  <si>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</si>
  <si>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</si>
  <si>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</si>
  <si>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</si>
  <si>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</si>
  <si>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</si>
  <si>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</si>
  <si>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</si>
  <si>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</si>
  <si>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</si>
  <si>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</si>
  <si>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</si>
  <si>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</si>
  <si>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</si>
  <si>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</si>
  <si>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</si>
  <si>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</si>
  <si>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</si>
  <si>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</si>
  <si>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</si>
  <si>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</si>
  <si>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</si>
  <si>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</si>
  <si>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</si>
  <si>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</si>
  <si>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</si>
  <si>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</si>
  <si>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</si>
  <si>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</si>
  <si>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</si>
  <si>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</si>
  <si>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</si>
  <si>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</si>
  <si>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</si>
  <si>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</si>
  <si>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</si>
  <si>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</si>
  <si>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</si>
  <si>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</si>
  <si>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</si>
  <si>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</si>
  <si>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</si>
  <si>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</si>
  <si>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</si>
  <si>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</si>
  <si>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</si>
  <si>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</si>
  <si>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</si>
  <si>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</si>
  <si>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</si>
  <si>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</si>
  <si>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</si>
  <si>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</si>
  <si>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</si>
  <si>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</si>
  <si>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</si>
  <si>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</si>
  <si>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</si>
  <si>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</si>
  <si>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</si>
  <si>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</si>
  <si>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</si>
  <si>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</si>
  <si>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</si>
  <si>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</si>
  <si>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</si>
  <si>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</si>
  <si>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</si>
  <si>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</si>
  <si>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</si>
  <si>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</si>
  <si>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</si>
  <si>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</si>
  <si>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</si>
  <si>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</si>
  <si>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</si>
  <si>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</si>
  <si>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</si>
  <si>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</si>
  <si>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</si>
  <si>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</si>
  <si>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</si>
  <si>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</si>
  <si>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</si>
  <si>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</si>
  <si>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</si>
  <si>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</si>
  <si>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</si>
  <si>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</si>
  <si>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</si>
  <si>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</si>
  <si>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</si>
  <si>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</si>
  <si>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</si>
  <si>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</si>
  <si>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</si>
  <si>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</si>
  <si>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</si>
  <si>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</si>
  <si>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</si>
  <si>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</si>
  <si>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</si>
  <si>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</si>
  <si>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</si>
  <si>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</si>
  <si>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</si>
  <si>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</si>
  <si>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</si>
  <si>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</si>
  <si>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</si>
  <si>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</si>
  <si>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</si>
  <si>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</si>
  <si>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</si>
  <si>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</si>
  <si>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</si>
  <si>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</si>
  <si>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</si>
  <si>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</si>
  <si>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</si>
  <si>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</si>
  <si>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</si>
  <si>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</si>
  <si>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</si>
  <si>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</si>
  <si>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</si>
  <si>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</si>
  <si>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</si>
  <si>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</si>
  <si>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</si>
  <si>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</si>
  <si>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</si>
  <si>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</si>
  <si>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</si>
  <si>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</si>
  <si>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</si>
  <si>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</si>
  <si>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</si>
  <si>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</si>
  <si>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</si>
  <si>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</si>
  <si>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</si>
  <si>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</si>
  <si>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</si>
  <si>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</si>
  <si>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</si>
  <si>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</si>
  <si>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</si>
  <si>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</si>
  <si>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</si>
  <si>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</si>
  <si>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</si>
  <si>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</si>
  <si>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</si>
  <si>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</si>
  <si>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</si>
  <si>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</si>
  <si>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</si>
  <si>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</si>
  <si>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</si>
  <si>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</si>
  <si>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</si>
  <si>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LA ATENCION INTEGRAL A MUJERES GESTANTES, NIÑAS Y NIÑOS MENORES DE 5 AÑOS,O HASTA A SU INGRESO AL GRADO TRANSICION DE CONFORMIDAD CON EL MANUAL OPERATIVO DE LA MODALIDAD Y LAS DIRECTRICES ESTABLECIDAS POR EL ICBF, EN ARMONIA CON LAS POLITICAS DE ESTADO PARA EL DESARROLLO INTEGRAL DE LA PRIMERA INFANCIA DE CERO A SIEMPRE EN EL SERVICIO DESARROLLO INFANTIL EN MEDIO FAMILIAR.</t>
  </si>
  <si>
    <t>PRESTAR EL SERVICIO DE ATENCION, EDUCACION INCIAL Y CUIDADO A NIÑOS Y NIÑAS MENORES DE 5 AÑOS, O HASTA SU INGRESO AL GRADO DE TRANSICION, A MUJERES GESTANTES Y MADRES EN EL PERIODO DE LACTANCIA, SEGUIMIENTOS NUTRICIONALES, FORTALECIMIENTO DE LA FAMILIA Y EL ESTADO NUTRICIONAL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</si>
  <si>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EN EL COMPONENTE SALUD Y NUTRICION CON CALIDAD, DE CONFORMIDAD CON EL LINEAMIENTO, EL MANUAL OPERATIVO Y LAS DIRECTRICES ESTABLECIDAS POR EL ICBF EN EL MARCO  DE LA POLITICA DE ESTADO PARA EL DESARROLLO INTEGRAL DE LA PRIMERA INFANCIA  "DE CERO A SIEMPRE", EN EL SERVICIO CENTRO DE DESARROLLO  INFANTIL EN MEDIO FAMILIAR.</t>
  </si>
  <si>
    <t xml:space="preserve">PRESTAR EL SERVICIO DE ATENCION A NIÑOS Y  NIÑAS MENORES DE 5 AÑOS O HASTA SU INGRESO AL GRADO DE TRANSICION, CON EL FIN DE PROMOVER EL DESARROLLO INTEGRAL DE LA PRIMERA INFANCIA , EN EL COMPONENTE SALUD Y N UTRICION, CON CALIDAD DE CONFORMIDAD CON EL LINEAMIENTO, EL  MANUAL OPERATIVO Y LAS DIRECTRICES ESTABLECIDAS POR EL ICBF, EN EL MARCO DE LA POLITICA DE ESTADO PARA EL DESARROLLO INTEGRAL DE LA PRIMERA INFANCIA "DE CERO A SIEMPRE", EN EL SERVICIO CENTRO DE DESARROLLO INFALTIL EN MEDIO FAMILIAR. </t>
  </si>
  <si>
    <t>JOSE RAFAEL VEGA ARIZA</t>
  </si>
  <si>
    <t>CALLE 26 # 18-30 SIMON BOLIVAR</t>
  </si>
  <si>
    <t>CALLE 7A # 14-90 SAN CARLOS</t>
  </si>
  <si>
    <t>aspomujeres@hotmail.com</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</si>
  <si>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</si>
  <si>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</si>
  <si>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PRESTAR SERVICIO DE ATENCION EDUCACION INICIAL, CUIDADO Y NUTRICION EN EL MARCO DE ATENCION INTEGRAL A MUJERES GESTANTES, NÑOS Y NIÑAS MENORES DE 5 AÑOS O HASTA SU INGRESO AL GRADO DE TRANSICION CON ESTRATEGIAS Y ACCIONES PERTINENTES OPORTUNAS Y DE CALIDAD DESDE LA INTERCULTURAL RESPONDIENDO A LAS CARACTERISTICAS PROPIAS DE LOS TERRITORIOS Y COMUNIDADES DE CONFORMIDAD CON LOS MANUALES OPERATIVOS DE LAS MODALIDADES Y LAS DIRECTRICES ESTABLECIDAS POR EL ICBF EN ARMONIA CON LA POLITICA DE ESTADO PARA EL DESARROLLO INTEGRAL DE LA PRIMERA INFANCIA DE "CERO A SIEMPRE"EN LOS SERVICIOS DE LA MODALIDAD PROPIA E INTERCULTURAL.</t>
  </si>
  <si>
    <t>INSTITUTO COLOMBIANO DE BIENESTAR FAMILIAR</t>
  </si>
  <si>
    <t>175-2016</t>
  </si>
  <si>
    <t>298-2016</t>
  </si>
  <si>
    <t>404-2016</t>
  </si>
  <si>
    <t>469-2016</t>
  </si>
  <si>
    <t>356-2017</t>
  </si>
  <si>
    <t>107-2019</t>
  </si>
  <si>
    <t>225-2018</t>
  </si>
  <si>
    <t>226-2018</t>
  </si>
  <si>
    <t>111-2019</t>
  </si>
  <si>
    <t>260-2019</t>
  </si>
  <si>
    <t>JARDIN INFANTIL LUCESITAS</t>
  </si>
  <si>
    <t>001-2013</t>
  </si>
  <si>
    <t>ATENCIÓN A NIÑOS NIÑAS DE 0 A 5 AÑOS Y ACOMPAÑAMIENTO A LAS FAMILIAS Y/O CUIDADORES, ORIENTADO EL TRABAJO HACIA EL FORTALECIMIENTO DE SU ROL DE CRIANZA, CUIDADO Y EDUCACIÓN E LOS NIÑOS Y NIÑAS DE LA INSTITUCIÓN.</t>
  </si>
  <si>
    <t>002-2014</t>
  </si>
  <si>
    <t>003-2015</t>
  </si>
  <si>
    <t>RESGUARDO ARHUACO DE LA SIERRA</t>
  </si>
  <si>
    <t>090-2014</t>
  </si>
  <si>
    <t>EJECUTO ACTIVIDADES DENTRO DE LOS COMPONENTES  DE SALUD Y NUTRICIÓN Y COMPONENTE EN EL PROCESO PEDAGÓGICO  Y EDUCATIVO PARA LA ATENCIÓN  DE LOS NIÑOS, NIÑAS DE PRIMERA INFANCIA DE 0 A 5 AÑOS Y ACOMPAÑMIENTO A LAS FAMILIAS Y/O CUIDADORES, ORIENTANDO EL TRABAJO HACIA EL FORTALECIMIENTO DE SU ROL DE CRIANZA CUIDADO Y EDUCACIÓN DE LOS NIÑOS Y NIÑAS DE NUESTRO RESGUARDO INVOLUCRADO EN TODAS LAS ACCIONES LAS DIFERENTES COMUNIDAES ENTRE ELLAS: GUN ARAWUN, IZRWA, UMURIWA Y SEYKURIN</t>
  </si>
  <si>
    <t>000156-2013</t>
  </si>
  <si>
    <t>FORTALECIMIENTO E INTEGRACIÓN ARMÓNICA DE LAS FAMILIAS INDIGENAS, DANDO A CONOCER SUS DERECHOS Y LA PROTECCIÓN DE LOS MISMOS, PRIORIZANDO LA ATENCIÓN A NIÑOS DE 0 A 5 AÑOS EN PRIMERA INFANCIA Y RECUPERACIÓN NUTICIONAL</t>
  </si>
  <si>
    <t>2000-443-2020</t>
  </si>
  <si>
    <t>BRINDAR ATENCIÓN ESPECIALIZADA A LOS NIÑOS, LAS NIÑAS Y ADOLESCENTES QUE TIENEN UN PROCESO ADMINISTRTIVO DE RESTABLECIMIENTO DE DERECHOS ABIERTO A SU FAVOR, EN LA MODALIDAD INTERVENCIÓN DE APOYO - APOYO PSICOSOCIA, DE ACUERDO CON LOS LINEAMIENTOS VIGENTES Y EL MODELO DE ENFOQUE DIFERENCIAL EXPEDIDOS POR EL ICBF</t>
  </si>
  <si>
    <t>2021-44-10001174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</si>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</sst>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zoomScale="80" zoomScaleNormal="90" zoomScaleSheetLayoutView="8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2710</v>
      </c>
      <c r="D15" s="35"/>
      <c r="E15" s="35"/>
      <c r="F15" s="5"/>
      <c r="G15" s="32" t="s">
        <v>1168</v>
      </c>
      <c r="H15" s="103" t="s">
        <v>696</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824002211</v>
      </c>
      <c r="C20" s="5"/>
      <c r="D20" s="73"/>
      <c r="E20" s="5"/>
      <c r="F20" s="5"/>
      <c r="G20" s="5"/>
      <c r="H20" s="185"/>
      <c r="I20" s="147" t="s">
        <v>1154</v>
      </c>
      <c r="J20" s="148" t="s">
        <v>708</v>
      </c>
      <c r="K20" s="149">
        <v>12020775111</v>
      </c>
      <c r="L20" s="150"/>
      <c r="M20" s="150">
        <v>44561</v>
      </c>
      <c r="N20" s="134">
        <f>+(M20-L20)/30</f>
        <v>1485.3666666666666</v>
      </c>
      <c r="O20" s="137"/>
      <c r="U20" s="133"/>
      <c r="V20" s="105">
        <f ca="1">NOW()</f>
        <v>44194.350988888888</v>
      </c>
      <c r="W20" s="105">
        <f ca="1">NOW()</f>
        <v>44194.350988888888</v>
      </c>
    </row>
    <row r="21" spans="1:23" ht="30" customHeight="1" outlineLevel="1" x14ac:dyDescent="0.25">
      <c r="A21" s="9"/>
      <c r="B21" s="71"/>
      <c r="C21" s="5"/>
      <c r="D21" s="5"/>
      <c r="E21" s="5"/>
      <c r="F21" s="5"/>
      <c r="G21" s="5"/>
      <c r="H21" s="70"/>
      <c r="I21" s="147" t="s">
        <v>1154</v>
      </c>
      <c r="J21" s="148" t="s">
        <v>699</v>
      </c>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POPULAR DE MUJERES DEL CESAR</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2711</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2687</v>
      </c>
      <c r="C48" s="112" t="s">
        <v>31</v>
      </c>
      <c r="D48" s="110" t="s">
        <v>2691</v>
      </c>
      <c r="E48" s="144">
        <v>42720</v>
      </c>
      <c r="F48" s="144">
        <v>43084</v>
      </c>
      <c r="G48" s="158">
        <f>IF(AND(E48&lt;&gt;"",F48&lt;&gt;""),((F48-E48)/30),"")</f>
        <v>12.133333333333333</v>
      </c>
      <c r="H48" s="114" t="s">
        <v>2676</v>
      </c>
      <c r="I48" s="113" t="s">
        <v>711</v>
      </c>
      <c r="J48" s="113" t="s">
        <v>729</v>
      </c>
      <c r="K48" s="116">
        <v>1685364250</v>
      </c>
      <c r="L48" s="115" t="s">
        <v>1148</v>
      </c>
      <c r="M48" s="117"/>
      <c r="N48" s="115" t="s">
        <v>27</v>
      </c>
      <c r="O48" s="115" t="s">
        <v>26</v>
      </c>
      <c r="P48" s="78"/>
    </row>
    <row r="49" spans="1:16" s="6" customFormat="1" ht="24.75" customHeight="1" x14ac:dyDescent="0.25">
      <c r="A49" s="142">
        <v>2</v>
      </c>
      <c r="B49" s="121" t="s">
        <v>2687</v>
      </c>
      <c r="C49" s="112" t="s">
        <v>31</v>
      </c>
      <c r="D49" s="120" t="s">
        <v>2691</v>
      </c>
      <c r="E49" s="144">
        <v>42720</v>
      </c>
      <c r="F49" s="144">
        <v>43084</v>
      </c>
      <c r="G49" s="158">
        <f t="shared" ref="G49:G50" si="2">IF(AND(E49&lt;&gt;"",F49&lt;&gt;""),((F49-E49)/30),"")</f>
        <v>12.133333333333333</v>
      </c>
      <c r="H49" s="121" t="s">
        <v>2676</v>
      </c>
      <c r="I49" s="113" t="s">
        <v>711</v>
      </c>
      <c r="J49" s="113" t="s">
        <v>718</v>
      </c>
      <c r="K49" s="122">
        <v>1685364250</v>
      </c>
      <c r="L49" s="123" t="s">
        <v>1148</v>
      </c>
      <c r="M49" s="117"/>
      <c r="N49" s="123" t="s">
        <v>27</v>
      </c>
      <c r="O49" s="123" t="s">
        <v>26</v>
      </c>
      <c r="P49" s="78"/>
    </row>
    <row r="50" spans="1:16" s="6" customFormat="1" ht="24.75" customHeight="1" x14ac:dyDescent="0.25">
      <c r="A50" s="142">
        <v>3</v>
      </c>
      <c r="B50" s="121" t="s">
        <v>2687</v>
      </c>
      <c r="C50" s="123" t="s">
        <v>31</v>
      </c>
      <c r="D50" s="120" t="s">
        <v>2693</v>
      </c>
      <c r="E50" s="144">
        <v>43486</v>
      </c>
      <c r="F50" s="144">
        <v>43822</v>
      </c>
      <c r="G50" s="158">
        <f t="shared" si="2"/>
        <v>11.2</v>
      </c>
      <c r="H50" s="121" t="s">
        <v>2677</v>
      </c>
      <c r="I50" s="113" t="s">
        <v>711</v>
      </c>
      <c r="J50" s="120" t="s">
        <v>729</v>
      </c>
      <c r="K50" s="116">
        <v>1406671649</v>
      </c>
      <c r="L50" s="123" t="s">
        <v>1148</v>
      </c>
      <c r="M50" s="117"/>
      <c r="N50" s="123" t="s">
        <v>27</v>
      </c>
      <c r="O50" s="123" t="s">
        <v>26</v>
      </c>
      <c r="P50" s="78"/>
    </row>
    <row r="51" spans="1:16" s="6" customFormat="1" ht="24.75" customHeight="1" outlineLevel="1" x14ac:dyDescent="0.25">
      <c r="A51" s="142">
        <v>4</v>
      </c>
      <c r="B51" s="121" t="s">
        <v>2687</v>
      </c>
      <c r="C51" s="123" t="s">
        <v>31</v>
      </c>
      <c r="D51" s="120" t="s">
        <v>2693</v>
      </c>
      <c r="E51" s="144">
        <v>43486</v>
      </c>
      <c r="F51" s="144">
        <v>43822</v>
      </c>
      <c r="G51" s="158">
        <f t="shared" ref="G51:G107" si="3">IF(AND(E51&lt;&gt;"",F51&lt;&gt;""),((F51-E51)/30),"")</f>
        <v>11.2</v>
      </c>
      <c r="H51" s="121" t="s">
        <v>2677</v>
      </c>
      <c r="I51" s="120" t="s">
        <v>711</v>
      </c>
      <c r="J51" s="120" t="s">
        <v>718</v>
      </c>
      <c r="K51" s="122">
        <v>1406671649</v>
      </c>
      <c r="L51" s="123" t="s">
        <v>1148</v>
      </c>
      <c r="M51" s="117"/>
      <c r="N51" s="123" t="s">
        <v>27</v>
      </c>
      <c r="O51" s="123" t="s">
        <v>26</v>
      </c>
      <c r="P51" s="78"/>
    </row>
    <row r="52" spans="1:16" s="7" customFormat="1" ht="24.75" customHeight="1" outlineLevel="1" x14ac:dyDescent="0.25">
      <c r="A52" s="143">
        <v>5</v>
      </c>
      <c r="B52" s="121" t="s">
        <v>2687</v>
      </c>
      <c r="C52" s="123" t="s">
        <v>31</v>
      </c>
      <c r="D52" s="120" t="s">
        <v>2688</v>
      </c>
      <c r="E52" s="144">
        <v>42399</v>
      </c>
      <c r="F52" s="144">
        <v>42582</v>
      </c>
      <c r="G52" s="158">
        <f t="shared" si="3"/>
        <v>6.1</v>
      </c>
      <c r="H52" s="121" t="s">
        <v>2677</v>
      </c>
      <c r="I52" s="113" t="s">
        <v>711</v>
      </c>
      <c r="J52" s="120" t="s">
        <v>729</v>
      </c>
      <c r="K52" s="122">
        <v>715102200</v>
      </c>
      <c r="L52" s="123" t="s">
        <v>1148</v>
      </c>
      <c r="M52" s="117"/>
      <c r="N52" s="123" t="s">
        <v>27</v>
      </c>
      <c r="O52" s="123" t="s">
        <v>26</v>
      </c>
      <c r="P52" s="79"/>
    </row>
    <row r="53" spans="1:16" s="7" customFormat="1" ht="24.75" customHeight="1" outlineLevel="1" x14ac:dyDescent="0.25">
      <c r="A53" s="143">
        <v>6</v>
      </c>
      <c r="B53" s="121" t="s">
        <v>2687</v>
      </c>
      <c r="C53" s="123" t="s">
        <v>31</v>
      </c>
      <c r="D53" s="120" t="s">
        <v>2688</v>
      </c>
      <c r="E53" s="144">
        <v>42399</v>
      </c>
      <c r="F53" s="144">
        <v>42582</v>
      </c>
      <c r="G53" s="158">
        <f t="shared" si="3"/>
        <v>6.1</v>
      </c>
      <c r="H53" s="121" t="s">
        <v>2677</v>
      </c>
      <c r="I53" s="113" t="s">
        <v>711</v>
      </c>
      <c r="J53" s="120" t="s">
        <v>718</v>
      </c>
      <c r="K53" s="122">
        <v>715102200</v>
      </c>
      <c r="L53" s="123" t="s">
        <v>1148</v>
      </c>
      <c r="M53" s="117"/>
      <c r="N53" s="123" t="s">
        <v>27</v>
      </c>
      <c r="O53" s="123" t="s">
        <v>26</v>
      </c>
      <c r="P53" s="79"/>
    </row>
    <row r="54" spans="1:16" s="7" customFormat="1" ht="24.75" customHeight="1" outlineLevel="1" x14ac:dyDescent="0.25">
      <c r="A54" s="143">
        <v>7</v>
      </c>
      <c r="B54" s="121" t="s">
        <v>2687</v>
      </c>
      <c r="C54" s="123" t="s">
        <v>31</v>
      </c>
      <c r="D54" s="120" t="s">
        <v>2689</v>
      </c>
      <c r="E54" s="144">
        <v>42583</v>
      </c>
      <c r="F54" s="144">
        <v>42674</v>
      </c>
      <c r="G54" s="158">
        <f t="shared" si="3"/>
        <v>3.0333333333333332</v>
      </c>
      <c r="H54" s="121" t="s">
        <v>2677</v>
      </c>
      <c r="I54" s="120" t="s">
        <v>711</v>
      </c>
      <c r="J54" s="120" t="s">
        <v>729</v>
      </c>
      <c r="K54" s="122">
        <v>355756950</v>
      </c>
      <c r="L54" s="123" t="s">
        <v>1148</v>
      </c>
      <c r="M54" s="117"/>
      <c r="N54" s="123" t="s">
        <v>27</v>
      </c>
      <c r="O54" s="123" t="s">
        <v>26</v>
      </c>
      <c r="P54" s="79"/>
    </row>
    <row r="55" spans="1:16" s="7" customFormat="1" ht="24.75" customHeight="1" outlineLevel="1" x14ac:dyDescent="0.25">
      <c r="A55" s="143">
        <v>8</v>
      </c>
      <c r="B55" s="121" t="s">
        <v>2687</v>
      </c>
      <c r="C55" s="123" t="s">
        <v>31</v>
      </c>
      <c r="D55" s="120" t="s">
        <v>2689</v>
      </c>
      <c r="E55" s="144">
        <v>42583</v>
      </c>
      <c r="F55" s="144">
        <v>42674</v>
      </c>
      <c r="G55" s="158">
        <f t="shared" si="3"/>
        <v>3.0333333333333332</v>
      </c>
      <c r="H55" s="121" t="s">
        <v>2677</v>
      </c>
      <c r="I55" s="120" t="s">
        <v>711</v>
      </c>
      <c r="J55" s="113" t="s">
        <v>718</v>
      </c>
      <c r="K55" s="122">
        <v>355756950</v>
      </c>
      <c r="L55" s="123" t="s">
        <v>1148</v>
      </c>
      <c r="M55" s="117"/>
      <c r="N55" s="123" t="s">
        <v>27</v>
      </c>
      <c r="O55" s="123" t="s">
        <v>26</v>
      </c>
      <c r="P55" s="79"/>
    </row>
    <row r="56" spans="1:16" s="7" customFormat="1" ht="24.75" customHeight="1" outlineLevel="1" x14ac:dyDescent="0.25">
      <c r="A56" s="143">
        <v>9</v>
      </c>
      <c r="B56" s="121" t="s">
        <v>2687</v>
      </c>
      <c r="C56" s="123" t="s">
        <v>31</v>
      </c>
      <c r="D56" s="120" t="s">
        <v>2690</v>
      </c>
      <c r="E56" s="144">
        <v>42675</v>
      </c>
      <c r="F56" s="144">
        <v>42719</v>
      </c>
      <c r="G56" s="158">
        <f t="shared" si="3"/>
        <v>1.4666666666666666</v>
      </c>
      <c r="H56" s="121" t="s">
        <v>2677</v>
      </c>
      <c r="I56" s="120" t="s">
        <v>711</v>
      </c>
      <c r="J56" s="120" t="s">
        <v>729</v>
      </c>
      <c r="K56" s="122">
        <v>202873275</v>
      </c>
      <c r="L56" s="115" t="s">
        <v>1148</v>
      </c>
      <c r="M56" s="117"/>
      <c r="N56" s="123" t="s">
        <v>27</v>
      </c>
      <c r="O56" s="115" t="s">
        <v>26</v>
      </c>
      <c r="P56" s="79"/>
    </row>
    <row r="57" spans="1:16" s="7" customFormat="1" ht="24.75" customHeight="1" outlineLevel="1" x14ac:dyDescent="0.25">
      <c r="A57" s="143">
        <v>10</v>
      </c>
      <c r="B57" s="121" t="s">
        <v>2687</v>
      </c>
      <c r="C57" s="123" t="s">
        <v>31</v>
      </c>
      <c r="D57" s="120" t="s">
        <v>2690</v>
      </c>
      <c r="E57" s="144">
        <v>42675</v>
      </c>
      <c r="F57" s="144">
        <v>42719</v>
      </c>
      <c r="G57" s="158">
        <f t="shared" si="3"/>
        <v>1.4666666666666666</v>
      </c>
      <c r="H57" s="121" t="s">
        <v>2677</v>
      </c>
      <c r="I57" s="120" t="s">
        <v>711</v>
      </c>
      <c r="J57" s="120" t="s">
        <v>718</v>
      </c>
      <c r="K57" s="122">
        <v>202873275</v>
      </c>
      <c r="L57" s="65" t="s">
        <v>1148</v>
      </c>
      <c r="M57" s="67"/>
      <c r="N57" s="123" t="s">
        <v>27</v>
      </c>
      <c r="O57" s="65" t="s">
        <v>26</v>
      </c>
      <c r="P57" s="79"/>
    </row>
    <row r="58" spans="1:16" s="7" customFormat="1" ht="24.75" customHeight="1" outlineLevel="1" x14ac:dyDescent="0.25">
      <c r="A58" s="143">
        <v>11</v>
      </c>
      <c r="B58" s="121" t="s">
        <v>2687</v>
      </c>
      <c r="C58" s="123" t="s">
        <v>31</v>
      </c>
      <c r="D58" s="120" t="s">
        <v>2692</v>
      </c>
      <c r="E58" s="144">
        <v>43085</v>
      </c>
      <c r="F58" s="144">
        <v>43404</v>
      </c>
      <c r="G58" s="158">
        <f t="shared" si="3"/>
        <v>10.633333333333333</v>
      </c>
      <c r="H58" s="118" t="s">
        <v>2679</v>
      </c>
      <c r="I58" s="120" t="s">
        <v>711</v>
      </c>
      <c r="J58" s="120" t="s">
        <v>729</v>
      </c>
      <c r="K58" s="122">
        <v>1505710768</v>
      </c>
      <c r="L58" s="123" t="s">
        <v>1148</v>
      </c>
      <c r="M58" s="67"/>
      <c r="N58" s="123" t="s">
        <v>27</v>
      </c>
      <c r="O58" s="123" t="s">
        <v>26</v>
      </c>
      <c r="P58" s="79"/>
    </row>
    <row r="59" spans="1:16" s="7" customFormat="1" ht="24.75" customHeight="1" outlineLevel="1" x14ac:dyDescent="0.25">
      <c r="A59" s="143">
        <v>12</v>
      </c>
      <c r="B59" s="121" t="s">
        <v>2687</v>
      </c>
      <c r="C59" s="123" t="s">
        <v>31</v>
      </c>
      <c r="D59" s="120" t="s">
        <v>2692</v>
      </c>
      <c r="E59" s="144">
        <v>43085</v>
      </c>
      <c r="F59" s="144">
        <v>43404</v>
      </c>
      <c r="G59" s="158">
        <f t="shared" si="3"/>
        <v>10.633333333333333</v>
      </c>
      <c r="H59" s="118" t="s">
        <v>2678</v>
      </c>
      <c r="I59" s="120" t="s">
        <v>711</v>
      </c>
      <c r="J59" s="120" t="s">
        <v>718</v>
      </c>
      <c r="K59" s="122">
        <v>1505710768</v>
      </c>
      <c r="L59" s="123" t="s">
        <v>1148</v>
      </c>
      <c r="M59" s="67"/>
      <c r="N59" s="123" t="s">
        <v>27</v>
      </c>
      <c r="O59" s="123" t="s">
        <v>26</v>
      </c>
      <c r="P59" s="79"/>
    </row>
    <row r="60" spans="1:16" s="7" customFormat="1" ht="24.75" customHeight="1" outlineLevel="1" x14ac:dyDescent="0.25">
      <c r="A60" s="143">
        <v>13</v>
      </c>
      <c r="B60" s="121" t="s">
        <v>2687</v>
      </c>
      <c r="C60" s="123" t="s">
        <v>31</v>
      </c>
      <c r="D60" s="120" t="s">
        <v>2694</v>
      </c>
      <c r="E60" s="144">
        <v>43405</v>
      </c>
      <c r="F60" s="144">
        <v>43434</v>
      </c>
      <c r="G60" s="158">
        <f t="shared" si="3"/>
        <v>0.96666666666666667</v>
      </c>
      <c r="H60" s="118" t="s">
        <v>2678</v>
      </c>
      <c r="I60" s="120" t="s">
        <v>711</v>
      </c>
      <c r="J60" s="120" t="s">
        <v>729</v>
      </c>
      <c r="K60" s="122">
        <v>166922235</v>
      </c>
      <c r="L60" s="123" t="s">
        <v>1148</v>
      </c>
      <c r="M60" s="67"/>
      <c r="N60" s="123" t="s">
        <v>27</v>
      </c>
      <c r="O60" s="123" t="s">
        <v>26</v>
      </c>
      <c r="P60" s="79"/>
    </row>
    <row r="61" spans="1:16" s="7" customFormat="1" ht="24.75" customHeight="1" outlineLevel="1" x14ac:dyDescent="0.25">
      <c r="A61" s="143">
        <v>14</v>
      </c>
      <c r="B61" s="121" t="s">
        <v>2687</v>
      </c>
      <c r="C61" s="123" t="s">
        <v>31</v>
      </c>
      <c r="D61" s="120" t="s">
        <v>2694</v>
      </c>
      <c r="E61" s="144">
        <v>43405</v>
      </c>
      <c r="F61" s="144">
        <v>43434</v>
      </c>
      <c r="G61" s="158">
        <f t="shared" si="3"/>
        <v>0.96666666666666667</v>
      </c>
      <c r="H61" s="118" t="s">
        <v>2678</v>
      </c>
      <c r="I61" s="120" t="s">
        <v>711</v>
      </c>
      <c r="J61" s="120" t="s">
        <v>718</v>
      </c>
      <c r="K61" s="122">
        <v>166922235</v>
      </c>
      <c r="L61" s="123" t="s">
        <v>1148</v>
      </c>
      <c r="M61" s="67"/>
      <c r="N61" s="123" t="s">
        <v>27</v>
      </c>
      <c r="O61" s="123" t="s">
        <v>26</v>
      </c>
      <c r="P61" s="79"/>
    </row>
    <row r="62" spans="1:16" s="7" customFormat="1" ht="24.75" customHeight="1" outlineLevel="1" x14ac:dyDescent="0.25">
      <c r="A62" s="143">
        <v>15</v>
      </c>
      <c r="B62" s="121" t="s">
        <v>2687</v>
      </c>
      <c r="C62" s="123" t="s">
        <v>31</v>
      </c>
      <c r="D62" s="120" t="s">
        <v>2697</v>
      </c>
      <c r="E62" s="144">
        <v>43738</v>
      </c>
      <c r="F62" s="144">
        <v>43822</v>
      </c>
      <c r="G62" s="158">
        <f t="shared" si="3"/>
        <v>2.8</v>
      </c>
      <c r="H62" s="121" t="s">
        <v>2686</v>
      </c>
      <c r="I62" s="120" t="s">
        <v>1154</v>
      </c>
      <c r="J62" s="120" t="s">
        <v>698</v>
      </c>
      <c r="K62" s="122">
        <v>1586216643</v>
      </c>
      <c r="L62" s="123" t="s">
        <v>1148</v>
      </c>
      <c r="M62" s="117"/>
      <c r="N62" s="123" t="s">
        <v>27</v>
      </c>
      <c r="O62" s="123" t="s">
        <v>26</v>
      </c>
      <c r="P62" s="79"/>
    </row>
    <row r="63" spans="1:16" s="7" customFormat="1" ht="24.75" customHeight="1" outlineLevel="1" x14ac:dyDescent="0.25">
      <c r="A63" s="143">
        <v>16</v>
      </c>
      <c r="B63" s="121" t="s">
        <v>2687</v>
      </c>
      <c r="C63" s="123" t="s">
        <v>31</v>
      </c>
      <c r="D63" s="120" t="s">
        <v>2695</v>
      </c>
      <c r="E63" s="144">
        <v>43405</v>
      </c>
      <c r="F63" s="144">
        <v>43434</v>
      </c>
      <c r="G63" s="158">
        <f t="shared" si="3"/>
        <v>0.96666666666666667</v>
      </c>
      <c r="H63" s="121" t="s">
        <v>2684</v>
      </c>
      <c r="I63" s="120" t="s">
        <v>711</v>
      </c>
      <c r="J63" s="120" t="s">
        <v>713</v>
      </c>
      <c r="K63" s="122">
        <v>211434831</v>
      </c>
      <c r="L63" s="123" t="s">
        <v>1148</v>
      </c>
      <c r="M63" s="117"/>
      <c r="N63" s="123" t="s">
        <v>27</v>
      </c>
      <c r="O63" s="123" t="s">
        <v>26</v>
      </c>
      <c r="P63" s="79"/>
    </row>
    <row r="64" spans="1:16" s="7" customFormat="1" ht="24.75" customHeight="1" outlineLevel="1" x14ac:dyDescent="0.25">
      <c r="A64" s="143">
        <v>17</v>
      </c>
      <c r="B64" s="121" t="s">
        <v>2687</v>
      </c>
      <c r="C64" s="123" t="s">
        <v>31</v>
      </c>
      <c r="D64" s="120" t="s">
        <v>2696</v>
      </c>
      <c r="E64" s="144">
        <v>43480</v>
      </c>
      <c r="F64" s="144">
        <v>43814</v>
      </c>
      <c r="G64" s="158">
        <f t="shared" si="3"/>
        <v>11.133333333333333</v>
      </c>
      <c r="H64" s="121" t="s">
        <v>2685</v>
      </c>
      <c r="I64" s="120" t="s">
        <v>711</v>
      </c>
      <c r="J64" s="120" t="s">
        <v>713</v>
      </c>
      <c r="K64" s="122">
        <v>1744521100</v>
      </c>
      <c r="L64" s="123" t="s">
        <v>1148</v>
      </c>
      <c r="M64" s="117"/>
      <c r="N64" s="123" t="s">
        <v>27</v>
      </c>
      <c r="O64" s="123" t="s">
        <v>26</v>
      </c>
      <c r="P64" s="79"/>
    </row>
    <row r="65" spans="1:16" s="7" customFormat="1" ht="24.75" customHeight="1" outlineLevel="1" x14ac:dyDescent="0.25">
      <c r="A65" s="143">
        <v>18</v>
      </c>
      <c r="B65" s="64" t="s">
        <v>2698</v>
      </c>
      <c r="C65" s="65" t="s">
        <v>32</v>
      </c>
      <c r="D65" s="63" t="s">
        <v>2699</v>
      </c>
      <c r="E65" s="144">
        <v>41309</v>
      </c>
      <c r="F65" s="144">
        <v>41439</v>
      </c>
      <c r="G65" s="158">
        <f t="shared" si="3"/>
        <v>4.333333333333333</v>
      </c>
      <c r="H65" s="64" t="s">
        <v>2700</v>
      </c>
      <c r="I65" s="63" t="s">
        <v>459</v>
      </c>
      <c r="J65" s="63" t="s">
        <v>461</v>
      </c>
      <c r="K65" s="66">
        <v>10000000</v>
      </c>
      <c r="L65" s="65" t="s">
        <v>1148</v>
      </c>
      <c r="M65" s="67"/>
      <c r="N65" s="123" t="s">
        <v>27</v>
      </c>
      <c r="O65" s="65" t="s">
        <v>1148</v>
      </c>
      <c r="P65" s="79"/>
    </row>
    <row r="66" spans="1:16" s="7" customFormat="1" ht="24.75" customHeight="1" outlineLevel="1" x14ac:dyDescent="0.25">
      <c r="A66" s="143">
        <v>19</v>
      </c>
      <c r="B66" s="121" t="s">
        <v>2698</v>
      </c>
      <c r="C66" s="123" t="s">
        <v>32</v>
      </c>
      <c r="D66" s="120" t="s">
        <v>2699</v>
      </c>
      <c r="E66" s="144">
        <v>41467</v>
      </c>
      <c r="F66" s="144">
        <v>41607</v>
      </c>
      <c r="G66" s="158">
        <f t="shared" si="3"/>
        <v>4.666666666666667</v>
      </c>
      <c r="H66" s="121" t="s">
        <v>2700</v>
      </c>
      <c r="I66" s="63" t="s">
        <v>459</v>
      </c>
      <c r="J66" s="63" t="s">
        <v>461</v>
      </c>
      <c r="K66" s="66">
        <v>10000000</v>
      </c>
      <c r="L66" s="123" t="s">
        <v>1148</v>
      </c>
      <c r="M66" s="67"/>
      <c r="N66" s="123" t="s">
        <v>27</v>
      </c>
      <c r="O66" s="123" t="s">
        <v>1148</v>
      </c>
      <c r="P66" s="79"/>
    </row>
    <row r="67" spans="1:16" s="7" customFormat="1" ht="24.75" customHeight="1" outlineLevel="1" x14ac:dyDescent="0.25">
      <c r="A67" s="143">
        <v>20</v>
      </c>
      <c r="B67" s="121" t="s">
        <v>2698</v>
      </c>
      <c r="C67" s="123" t="s">
        <v>32</v>
      </c>
      <c r="D67" s="63" t="s">
        <v>2701</v>
      </c>
      <c r="E67" s="144">
        <v>41673</v>
      </c>
      <c r="F67" s="144">
        <v>41803</v>
      </c>
      <c r="G67" s="158">
        <f t="shared" si="3"/>
        <v>4.333333333333333</v>
      </c>
      <c r="H67" s="121" t="s">
        <v>2700</v>
      </c>
      <c r="I67" s="120" t="s">
        <v>459</v>
      </c>
      <c r="J67" s="120" t="s">
        <v>461</v>
      </c>
      <c r="K67" s="66">
        <v>15000000</v>
      </c>
      <c r="L67" s="65" t="s">
        <v>1148</v>
      </c>
      <c r="M67" s="67"/>
      <c r="N67" s="123" t="s">
        <v>27</v>
      </c>
      <c r="O67" s="123" t="s">
        <v>1148</v>
      </c>
      <c r="P67" s="79"/>
    </row>
    <row r="68" spans="1:16" s="7" customFormat="1" ht="24.75" customHeight="1" outlineLevel="1" x14ac:dyDescent="0.25">
      <c r="A68" s="143">
        <v>21</v>
      </c>
      <c r="B68" s="121" t="s">
        <v>2698</v>
      </c>
      <c r="C68" s="123" t="s">
        <v>32</v>
      </c>
      <c r="D68" s="120" t="s">
        <v>2701</v>
      </c>
      <c r="E68" s="144">
        <v>41673</v>
      </c>
      <c r="F68" s="144">
        <v>41803</v>
      </c>
      <c r="G68" s="158">
        <f t="shared" si="3"/>
        <v>4.333333333333333</v>
      </c>
      <c r="H68" s="121" t="s">
        <v>2700</v>
      </c>
      <c r="I68" s="120" t="s">
        <v>459</v>
      </c>
      <c r="J68" s="120" t="s">
        <v>461</v>
      </c>
      <c r="K68" s="122">
        <v>15000000</v>
      </c>
      <c r="L68" s="65" t="s">
        <v>1148</v>
      </c>
      <c r="M68" s="67"/>
      <c r="N68" s="123" t="s">
        <v>27</v>
      </c>
      <c r="O68" s="123" t="s">
        <v>1148</v>
      </c>
      <c r="P68" s="79"/>
    </row>
    <row r="69" spans="1:16" s="7" customFormat="1" ht="24.75" customHeight="1" outlineLevel="1" x14ac:dyDescent="0.25">
      <c r="A69" s="143">
        <v>22</v>
      </c>
      <c r="B69" s="121" t="s">
        <v>2698</v>
      </c>
      <c r="C69" s="123" t="s">
        <v>32</v>
      </c>
      <c r="D69" s="63" t="s">
        <v>2702</v>
      </c>
      <c r="E69" s="144">
        <v>42038</v>
      </c>
      <c r="F69" s="144">
        <v>42167</v>
      </c>
      <c r="G69" s="158">
        <f t="shared" si="3"/>
        <v>4.3</v>
      </c>
      <c r="H69" s="121" t="s">
        <v>2700</v>
      </c>
      <c r="I69" s="120" t="s">
        <v>459</v>
      </c>
      <c r="J69" s="120" t="s">
        <v>461</v>
      </c>
      <c r="K69" s="66">
        <v>20000000</v>
      </c>
      <c r="L69" s="123" t="s">
        <v>1148</v>
      </c>
      <c r="M69" s="67"/>
      <c r="N69" s="123" t="s">
        <v>27</v>
      </c>
      <c r="O69" s="123" t="s">
        <v>1148</v>
      </c>
      <c r="P69" s="79"/>
    </row>
    <row r="70" spans="1:16" s="7" customFormat="1" ht="24.75" customHeight="1" outlineLevel="1" x14ac:dyDescent="0.25">
      <c r="A70" s="143">
        <v>23</v>
      </c>
      <c r="B70" s="64" t="s">
        <v>2703</v>
      </c>
      <c r="C70" s="65" t="s">
        <v>32</v>
      </c>
      <c r="D70" s="63" t="s">
        <v>2704</v>
      </c>
      <c r="E70" s="144">
        <v>41817</v>
      </c>
      <c r="F70" s="144">
        <v>42182</v>
      </c>
      <c r="G70" s="158">
        <f t="shared" si="3"/>
        <v>12.166666666666666</v>
      </c>
      <c r="H70" s="64" t="s">
        <v>2705</v>
      </c>
      <c r="I70" s="63" t="s">
        <v>459</v>
      </c>
      <c r="J70" s="63" t="s">
        <v>461</v>
      </c>
      <c r="K70" s="66">
        <v>107000000</v>
      </c>
      <c r="L70" s="65" t="s">
        <v>1148</v>
      </c>
      <c r="M70" s="67"/>
      <c r="N70" s="123" t="s">
        <v>27</v>
      </c>
      <c r="O70" s="123" t="s">
        <v>1148</v>
      </c>
      <c r="P70" s="79"/>
    </row>
    <row r="71" spans="1:16" s="7" customFormat="1" ht="24.75" customHeight="1" outlineLevel="1" x14ac:dyDescent="0.25">
      <c r="A71" s="143">
        <v>24</v>
      </c>
      <c r="B71" s="121" t="s">
        <v>2703</v>
      </c>
      <c r="C71" s="123" t="s">
        <v>32</v>
      </c>
      <c r="D71" s="63" t="s">
        <v>2706</v>
      </c>
      <c r="E71" s="144">
        <v>41281</v>
      </c>
      <c r="F71" s="144">
        <v>41628</v>
      </c>
      <c r="G71" s="158">
        <f t="shared" si="3"/>
        <v>11.566666666666666</v>
      </c>
      <c r="H71" s="64" t="s">
        <v>2707</v>
      </c>
      <c r="I71" s="120" t="s">
        <v>459</v>
      </c>
      <c r="J71" s="120" t="s">
        <v>461</v>
      </c>
      <c r="K71" s="66">
        <v>107000000</v>
      </c>
      <c r="L71" s="123" t="s">
        <v>1148</v>
      </c>
      <c r="M71" s="67"/>
      <c r="N71" s="123" t="s">
        <v>27</v>
      </c>
      <c r="O71" s="123" t="s">
        <v>1148</v>
      </c>
      <c r="P71" s="79"/>
    </row>
    <row r="72" spans="1:16" s="7" customFormat="1" ht="24.75" customHeight="1" outlineLevel="1" x14ac:dyDescent="0.25">
      <c r="A72" s="143">
        <v>25</v>
      </c>
      <c r="B72" s="121"/>
      <c r="C72" s="123"/>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8"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8"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8"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8"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8"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8"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8"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8"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8"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8"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8"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8"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8"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8"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8"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123"/>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19" t="s">
        <v>2708</v>
      </c>
      <c r="E114" s="144">
        <v>44181</v>
      </c>
      <c r="F114" s="144">
        <v>44347</v>
      </c>
      <c r="G114" s="158">
        <f>IF(AND(E114&lt;&gt;"",F114&lt;&gt;""),((F114-E114)/30),"")</f>
        <v>5.5333333333333332</v>
      </c>
      <c r="H114" s="121" t="s">
        <v>2709</v>
      </c>
      <c r="I114" s="120" t="s">
        <v>459</v>
      </c>
      <c r="J114" s="120" t="s">
        <v>461</v>
      </c>
      <c r="K114" s="122">
        <v>928928525</v>
      </c>
      <c r="L114" s="100">
        <f>+IF(AND(K114&gt;0,O114="Ejecución"),(K114/877802)*Tabla28[[#This Row],[% participación]],IF(AND(K114&gt;0,O114&lt;&gt;"Ejecución"),"-",""))</f>
        <v>1058.243800993846</v>
      </c>
      <c r="M114" s="123" t="s">
        <v>1148</v>
      </c>
      <c r="N114" s="171">
        <v>1</v>
      </c>
      <c r="O114" s="160" t="s">
        <v>1150</v>
      </c>
      <c r="P114" s="78"/>
    </row>
    <row r="115" spans="1:16" s="6" customFormat="1" ht="24.75" customHeight="1" x14ac:dyDescent="0.25">
      <c r="A115" s="142">
        <v>2</v>
      </c>
      <c r="B115" s="159" t="s">
        <v>2665</v>
      </c>
      <c r="C115" s="161" t="s">
        <v>31</v>
      </c>
      <c r="D115" s="63"/>
      <c r="E115" s="144"/>
      <c r="F115" s="144"/>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2665</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2665</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2665</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2665</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2665</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2665</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2665</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2665</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2665</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2665</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2665</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2665</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2665</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2665</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2665</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2665</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2665</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2665</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2665</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2665</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2665</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2665</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2665</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2665</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2665</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2665</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2665</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2665</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2665</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2665</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2665</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2665</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2665</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2665</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2665</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2665</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2665</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2665</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2665</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2665</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0.03</v>
      </c>
      <c r="G179" s="163">
        <f>IF(F179&gt;0,SUM(E179+F179),"")</f>
        <v>0.05</v>
      </c>
      <c r="H179" s="5"/>
      <c r="I179" s="220" t="s">
        <v>2671</v>
      </c>
      <c r="J179" s="220"/>
      <c r="K179" s="220"/>
      <c r="L179" s="220"/>
      <c r="M179" s="170">
        <v>0.05</v>
      </c>
      <c r="O179" s="8"/>
      <c r="Q179" s="19"/>
      <c r="R179" s="157">
        <f>IF(M179&gt;0,SUM(L179+M179),"")</f>
        <v>0.05</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601038755.55000007</v>
      </c>
      <c r="F185" s="92"/>
      <c r="G185" s="93"/>
      <c r="H185" s="88"/>
      <c r="I185" s="90" t="s">
        <v>2627</v>
      </c>
      <c r="J185" s="164">
        <f>+SUM(M179:M183)</f>
        <v>0.05</v>
      </c>
      <c r="K185" s="201" t="s">
        <v>2628</v>
      </c>
      <c r="L185" s="201"/>
      <c r="M185" s="94">
        <f>+J185*(SUM(K20:K35))</f>
        <v>601038755.55000007</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4">
        <v>41963</v>
      </c>
      <c r="D193" s="5"/>
      <c r="E193" s="125">
        <v>2805</v>
      </c>
      <c r="F193" s="5"/>
      <c r="G193" s="5"/>
      <c r="H193" s="146" t="s">
        <v>2680</v>
      </c>
      <c r="J193" s="5"/>
      <c r="K193" s="126">
        <v>36234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2681</v>
      </c>
      <c r="J211" s="27" t="s">
        <v>2622</v>
      </c>
      <c r="K211" s="125" t="s">
        <v>2682</v>
      </c>
      <c r="L211" s="21"/>
      <c r="M211" s="21"/>
      <c r="N211" s="21"/>
      <c r="O211" s="8"/>
    </row>
    <row r="212" spans="1:15" x14ac:dyDescent="0.25">
      <c r="A212" s="9"/>
      <c r="B212" s="27" t="s">
        <v>2619</v>
      </c>
      <c r="C212" s="146" t="s">
        <v>2680</v>
      </c>
      <c r="D212" s="21"/>
      <c r="G212" s="27" t="s">
        <v>2621</v>
      </c>
      <c r="H212" s="175">
        <v>3012095557</v>
      </c>
      <c r="J212" s="27" t="s">
        <v>2623</v>
      </c>
      <c r="K212" s="125"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purl.org/dc/dcmitype/"/>
    <ds:schemaRef ds:uri="4fb10211-09fb-4e80-9f0b-184718d5d98c"/>
    <ds:schemaRef ds:uri="http://schemas.openxmlformats.org/package/2006/metadata/core-properties"/>
    <ds:schemaRef ds:uri="a65d333d-5b59-4810-bc94-b80d9325abbc"/>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2020-12-29T13:24:35Z</cp:lastPrinted>
  <dcterms:created xsi:type="dcterms:W3CDTF">2020-10-14T21:57:42Z</dcterms:created>
  <dcterms:modified xsi:type="dcterms:W3CDTF">2020-12-29T13:25:56Z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