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1\Documents\2020\DULCES SUEÑOS 2020\DOC CONTRATO CDI\NUEVO CONTRATO\"/>
    </mc:Choice>
  </mc:AlternateContent>
  <xr:revisionPtr revIDLastSave="0" documentId="13_ncr:1_{ED5EE90D-0976-4960-8B9D-0D917F09FEA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<sst xmlns="http://schemas.openxmlformats.org/spreadsheetml/2006/main" count="3211" uniqueCount="2716">
  <si>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</si>
  <si>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</si>
  <si>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</si>
  <si>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</si>
  <si>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</si>
  <si>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</si>
  <si>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</si>
  <si>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</si>
  <si>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</si>
  <si>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</si>
  <si>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</si>
  <si>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</si>
  <si>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</si>
  <si>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</si>
  <si>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</si>
  <si>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</si>
  <si>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</si>
  <si>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</si>
  <si>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</si>
  <si>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</si>
  <si>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</si>
  <si>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</si>
  <si>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</si>
  <si>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</si>
  <si>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</si>
  <si>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</si>
  <si>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</si>
  <si>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</si>
  <si>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</si>
  <si>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</si>
  <si>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</si>
  <si>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</si>
  <si>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</si>
  <si>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</si>
  <si>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</si>
  <si>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</si>
  <si>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</si>
  <si>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</si>
  <si>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</si>
  <si>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</si>
  <si>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</si>
  <si>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</si>
  <si>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</si>
  <si>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</si>
  <si>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</si>
  <si>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</si>
  <si>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</si>
  <si>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</si>
  <si>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</si>
  <si>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</si>
  <si>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</si>
  <si>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</si>
  <si>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</si>
  <si>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</si>
  <si>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</si>
  <si>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</si>
  <si>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</si>
  <si>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</si>
  <si>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</si>
  <si>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</si>
  <si>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</si>
  <si>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</si>
  <si>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</si>
  <si>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</si>
  <si>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</si>
  <si>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</si>
  <si>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</si>
  <si>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</si>
  <si>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</si>
  <si>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</si>
  <si>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</si>
  <si>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</si>
  <si>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</si>
  <si>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</si>
  <si>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</si>
  <si>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</si>
  <si>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</si>
  <si>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</si>
  <si>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</si>
  <si>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</si>
  <si>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</si>
  <si>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</si>
  <si>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</si>
  <si>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</si>
  <si>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</si>
  <si>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</si>
  <si>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</si>
  <si>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</si>
  <si>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</si>
  <si>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</si>
  <si>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</si>
  <si>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</si>
  <si>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</si>
  <si>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</si>
  <si>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</si>
  <si>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</si>
  <si>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</si>
  <si>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</si>
  <si>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</si>
  <si>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</si>
  <si>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</si>
  <si>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</si>
  <si>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</si>
  <si>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</si>
  <si>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</si>
  <si>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</si>
  <si>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</si>
  <si>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</si>
  <si>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</si>
  <si>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</si>
  <si>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</si>
  <si>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</si>
  <si>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</si>
  <si>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</si>
  <si>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</si>
  <si>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</si>
  <si>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</si>
  <si>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</si>
  <si>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</si>
  <si>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</si>
  <si>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</si>
  <si>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</si>
  <si>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</si>
  <si>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</si>
  <si>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</si>
  <si>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</si>
  <si>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</si>
  <si>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</si>
  <si>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</si>
  <si>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</si>
  <si>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</si>
  <si>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</si>
  <si>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</si>
  <si>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</si>
  <si>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</si>
  <si>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</si>
  <si>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</si>
  <si>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</si>
  <si>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</si>
  <si>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</si>
  <si>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</si>
  <si>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</si>
  <si>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</si>
  <si>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</si>
  <si>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</si>
  <si>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</si>
  <si>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</si>
  <si>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</si>
  <si>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</si>
  <si>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</si>
  <si>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</si>
  <si>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</si>
  <si>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</si>
  <si>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</si>
  <si>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</si>
  <si>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</si>
  <si>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</si>
  <si>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</si>
  <si>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</si>
  <si>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</si>
  <si>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</si>
  <si>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</si>
  <si>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</si>
  <si>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</si>
  <si>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</si>
  <si>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</si>
  <si>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</si>
  <si>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</si>
  <si>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</si>
  <si>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</si>
  <si>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</si>
  <si>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</si>
  <si>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</si>
  <si>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</si>
  <si>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</si>
  <si>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</si>
  <si>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</si>
  <si>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</si>
  <si>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</si>
  <si>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</si>
  <si>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</si>
  <si>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</si>
  <si>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</si>
  <si>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</si>
  <si>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</si>
  <si>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</si>
  <si>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</si>
  <si>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</si>
  <si>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</si>
  <si>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</si>
  <si>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</si>
  <si>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</si>
  <si>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</si>
  <si>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</si>
  <si>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</si>
  <si>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</si>
  <si>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</si>
  <si>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</si>
  <si>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</si>
  <si>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</si>
  <si>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</si>
  <si>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</si>
  <si>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</si>
  <si>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</si>
  <si>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</si>
  <si>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</si>
  <si>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</si>
  <si>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</si>
  <si>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</si>
  <si>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</si>
  <si>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</si>
  <si>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</si>
  <si>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</si>
  <si>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</si>
  <si>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</si>
  <si>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</si>
  <si>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</si>
  <si>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</si>
  <si>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</si>
  <si>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</si>
  <si>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</si>
  <si>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</si>
  <si>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</si>
  <si>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</si>
  <si>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</si>
  <si>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</si>
  <si>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</si>
  <si>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</si>
  <si>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</si>
  <si>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</si>
  <si>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</si>
  <si>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</si>
  <si>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</si>
  <si>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</si>
  <si>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</si>
  <si>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</si>
  <si>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</si>
  <si>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</si>
  <si>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</si>
  <si>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</si>
  <si>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</si>
  <si>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</si>
  <si>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</si>
  <si>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</si>
  <si>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</si>
  <si>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</si>
  <si>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</si>
  <si>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</si>
  <si>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</si>
  <si>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</si>
  <si>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</si>
  <si>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</si>
  <si>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</si>
  <si>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</si>
  <si>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</si>
  <si>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</si>
  <si>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</si>
  <si>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</si>
  <si>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</si>
  <si>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</si>
  <si>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</si>
  <si>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</si>
  <si>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</si>
  <si>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</si>
  <si>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</si>
  <si>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</si>
  <si>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</si>
  <si>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</si>
  <si>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</si>
  <si>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</si>
  <si>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</si>
  <si>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</si>
  <si>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</si>
  <si>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</si>
  <si>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</si>
  <si>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</si>
  <si>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</si>
  <si>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</si>
  <si>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</si>
  <si>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</si>
  <si>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</si>
  <si>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</si>
  <si>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</si>
  <si>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</si>
  <si>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</si>
  <si>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</si>
  <si>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</si>
  <si>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</si>
  <si>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</si>
  <si>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</si>
  <si>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</si>
  <si>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</si>
  <si>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</si>
  <si>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</si>
  <si>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</si>
  <si>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</si>
  <si>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</si>
  <si>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</si>
  <si>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</si>
  <si>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</si>
  <si>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</si>
  <si>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</si>
  <si>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</si>
  <si>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</si>
  <si>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</si>
  <si>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</si>
  <si>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</si>
  <si>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</si>
  <si>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</si>
  <si>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</si>
  <si>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</si>
  <si>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</si>
  <si>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</si>
  <si>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</si>
  <si>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</si>
  <si>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</si>
  <si>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</si>
  <si>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</si>
  <si>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</si>
  <si>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</si>
  <si>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</si>
  <si>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</si>
  <si>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</si>
  <si>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</si>
  <si>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</si>
  <si>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</si>
  <si>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</si>
  <si>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</si>
  <si>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</si>
  <si>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</si>
  <si>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</si>
  <si>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</si>
  <si>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</si>
  <si>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</si>
  <si>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</si>
  <si>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</si>
  <si>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</si>
  <si>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</si>
  <si>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</si>
  <si>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</si>
  <si>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</si>
  <si>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</si>
  <si>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</si>
  <si>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</si>
  <si>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</si>
  <si>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</si>
  <si>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</si>
  <si>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</si>
  <si>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</si>
  <si>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</si>
  <si>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</si>
  <si>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</si>
  <si>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</si>
  <si>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</si>
  <si>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</si>
  <si>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</si>
  <si>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</si>
  <si>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</si>
  <si>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</si>
  <si>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</si>
  <si>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</si>
  <si>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</si>
  <si>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</si>
  <si>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</si>
  <si>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</si>
  <si>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</si>
  <si>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</si>
  <si>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</si>
  <si>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</si>
  <si>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</si>
  <si>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</si>
  <si>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</si>
  <si>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</si>
  <si>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</si>
  <si>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</si>
  <si>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</si>
  <si>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</si>
  <si>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</si>
  <si>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</si>
  <si>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</si>
  <si>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</si>
  <si>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</si>
  <si>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</si>
  <si>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</si>
  <si>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</si>
  <si>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</si>
  <si>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</si>
  <si>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</si>
  <si>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</si>
  <si>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</si>
  <si>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</si>
  <si>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</si>
  <si>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</si>
  <si>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</si>
  <si>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</si>
  <si>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</si>
  <si>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</si>
  <si>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</si>
  <si>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</si>
  <si>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</si>
  <si>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</si>
  <si>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</si>
  <si>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</si>
  <si>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</si>
  <si>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</si>
  <si>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</si>
  <si>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</si>
  <si>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</si>
  <si>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</si>
  <si>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</si>
  <si>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</si>
  <si>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</si>
  <si>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</si>
  <si>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</si>
  <si>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</si>
  <si>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</si>
  <si>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</si>
  <si>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</si>
  <si>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</si>
  <si>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</si>
  <si>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</si>
  <si>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</si>
  <si>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</si>
  <si>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</si>
  <si>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</si>
  <si>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</si>
  <si>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</si>
  <si>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</si>
  <si>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</si>
  <si>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</si>
  <si>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</si>
  <si>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</si>
  <si>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</si>
  <si>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</si>
  <si>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</si>
  <si>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</si>
  <si>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</si>
  <si>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</si>
  <si>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</si>
  <si>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</si>
  <si>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</si>
  <si>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</si>
  <si>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</si>
  <si>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</si>
  <si>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</si>
  <si>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</si>
  <si>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</si>
  <si>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</si>
  <si>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</si>
  <si>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</si>
  <si>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</si>
  <si>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</si>
  <si>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</si>
  <si>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</si>
  <si>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</si>
  <si>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</si>
  <si>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</si>
  <si>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</si>
  <si>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</si>
  <si>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</si>
  <si>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</si>
  <si>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</si>
  <si>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</si>
  <si>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</si>
  <si>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</si>
  <si>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</si>
  <si>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</si>
  <si>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</si>
  <si>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</si>
  <si>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</si>
  <si>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</si>
  <si>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</si>
  <si>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</si>
  <si>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</si>
  <si>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</si>
  <si>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</si>
  <si>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</si>
  <si>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</si>
  <si>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</si>
  <si>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</si>
  <si>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</si>
  <si>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</si>
  <si>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</si>
  <si>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</si>
  <si>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</si>
  <si>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</si>
  <si>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</si>
  <si>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</si>
  <si>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</si>
  <si>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</si>
  <si>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</si>
  <si>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</si>
  <si>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</si>
  <si>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</si>
  <si>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</si>
  <si>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</si>
  <si>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</si>
  <si>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</si>
  <si>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</si>
  <si>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</si>
  <si>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</si>
  <si>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</si>
  <si>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</si>
  <si>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</si>
  <si>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</si>
  <si>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</si>
  <si>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</si>
  <si>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</si>
  <si>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</si>
  <si>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</si>
  <si>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</si>
  <si>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</si>
  <si>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</si>
  <si>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</si>
  <si>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</si>
  <si>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</si>
  <si>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</si>
  <si>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</si>
  <si>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</si>
  <si>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</si>
  <si>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</si>
  <si>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</si>
  <si>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</si>
  <si>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</si>
  <si>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</si>
  <si>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</si>
  <si>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</si>
  <si>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</si>
  <si>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</si>
  <si>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</si>
  <si>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</si>
  <si>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</si>
  <si>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</si>
  <si>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</si>
  <si>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</si>
  <si>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</si>
  <si>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</si>
  <si>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</si>
  <si>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</si>
  <si>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</si>
  <si>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</si>
  <si>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</si>
  <si>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</si>
  <si>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</si>
  <si>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</si>
  <si>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</si>
  <si>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</si>
  <si>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</si>
  <si>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</si>
  <si>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</si>
  <si>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</si>
  <si>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</si>
  <si>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</si>
  <si>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</si>
  <si>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</si>
  <si>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</si>
  <si>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</si>
  <si>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</si>
  <si>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</si>
  <si>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</si>
  <si>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</si>
  <si>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</si>
  <si>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</si>
  <si>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</si>
  <si>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</si>
  <si>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</si>
  <si>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</si>
  <si>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</si>
  <si>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</si>
  <si>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</si>
  <si>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</si>
  <si>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</si>
  <si>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</si>
  <si>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</si>
  <si>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</si>
  <si>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</si>
  <si>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</si>
  <si>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</si>
  <si>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</si>
  <si>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</si>
  <si>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</si>
  <si>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</si>
  <si>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</si>
  <si>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</si>
  <si>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</si>
  <si>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</si>
  <si>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</si>
  <si>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</si>
  <si>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</si>
  <si>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</si>
  <si>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</si>
  <si>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</si>
  <si>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</si>
  <si>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</si>
  <si>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</si>
  <si>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</si>
  <si>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</si>
  <si>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</si>
  <si>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</si>
  <si>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</si>
  <si>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</si>
  <si>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</si>
  <si>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</si>
  <si>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</si>
  <si>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</si>
  <si>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</si>
  <si>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</si>
  <si>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</si>
  <si>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</si>
  <si>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</si>
  <si>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</si>
  <si>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</si>
  <si>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</si>
  <si>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</si>
  <si>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</si>
  <si>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</si>
  <si>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</si>
  <si>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</si>
  <si>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</si>
  <si>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</si>
  <si>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</si>
  <si>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</si>
  <si>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</si>
  <si>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</si>
  <si>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</si>
  <si>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</si>
  <si>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</si>
  <si>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</si>
  <si>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</si>
  <si>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</si>
  <si>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</si>
  <si>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</si>
  <si>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</si>
  <si>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</si>
  <si>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</si>
  <si>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</si>
  <si>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</si>
  <si>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</si>
  <si>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</si>
  <si>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</si>
  <si>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</si>
  <si>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</si>
  <si>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</si>
  <si>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</si>
  <si>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</si>
  <si>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</si>
  <si>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</si>
  <si>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</si>
  <si>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</si>
  <si>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</si>
  <si>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</si>
  <si>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</si>
  <si>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</si>
  <si>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</si>
  <si>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</si>
  <si>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</si>
  <si>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</si>
  <si>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</si>
  <si>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</si>
  <si>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</si>
  <si>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</si>
  <si>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</si>
  <si>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</si>
  <si>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</si>
  <si>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</si>
  <si>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</si>
  <si>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</si>
  <si>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</si>
  <si>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</si>
  <si>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</si>
  <si>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</si>
  <si>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</si>
  <si>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</si>
  <si>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</si>
  <si>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</si>
  <si>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</si>
  <si>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</si>
  <si>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</si>
  <si>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</si>
  <si>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</si>
  <si>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</si>
  <si>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</si>
  <si>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</si>
  <si>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</si>
  <si>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</si>
  <si>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</si>
  <si>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</si>
  <si>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</si>
  <si>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</si>
  <si>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</si>
  <si>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</si>
  <si>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</si>
  <si>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</si>
  <si>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</si>
  <si>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</si>
  <si>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</si>
  <si>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</si>
  <si>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</si>
  <si>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</si>
  <si>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</si>
  <si>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</si>
  <si>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</si>
  <si>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</si>
  <si>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</si>
  <si>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</si>
  <si>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</si>
  <si>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</si>
  <si>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</si>
  <si>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</si>
  <si>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</si>
  <si>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</si>
  <si>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</si>
  <si>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</si>
  <si>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</si>
  <si>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</si>
  <si>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</si>
  <si>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</si>
  <si>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</si>
  <si>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</si>
  <si>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</si>
  <si>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</si>
  <si>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</si>
  <si>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</si>
  <si>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</si>
  <si>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</si>
  <si>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</si>
  <si>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</si>
  <si>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</si>
  <si>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</si>
  <si>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</si>
  <si>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</si>
  <si>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</si>
  <si>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</si>
  <si>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</si>
  <si>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</si>
  <si>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</si>
  <si>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</si>
  <si>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</si>
  <si>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</si>
  <si>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</si>
  <si>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</si>
  <si>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</si>
  <si>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</si>
  <si>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</si>
  <si>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</si>
  <si>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</si>
  <si>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</si>
  <si>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</si>
  <si>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</si>
  <si>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</si>
  <si>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</si>
  <si>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</si>
  <si>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</si>
  <si>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</si>
  <si>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</si>
  <si>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</si>
  <si>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</si>
  <si>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</si>
  <si>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</si>
  <si>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</si>
  <si>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</si>
  <si>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</si>
  <si>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</si>
  <si>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</si>
  <si>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</si>
  <si>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</si>
  <si>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</si>
  <si>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</si>
  <si>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</si>
  <si>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</si>
  <si>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</si>
  <si>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</si>
  <si>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</si>
  <si>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</si>
  <si>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</si>
  <si>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</si>
  <si>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</si>
  <si>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</si>
  <si>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</si>
  <si>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</si>
  <si>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</si>
  <si>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</si>
  <si>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</si>
  <si>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</si>
  <si>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</si>
  <si>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</si>
  <si>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</si>
  <si>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</si>
  <si>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</si>
  <si>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</si>
  <si>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</si>
  <si>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</si>
  <si>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</si>
  <si>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</si>
  <si>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</si>
  <si>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</si>
  <si>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</si>
  <si>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</si>
  <si>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</si>
  <si>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</si>
  <si>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</si>
  <si>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</si>
  <si>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</si>
  <si>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</si>
  <si>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</si>
  <si>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</si>
  <si>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</si>
  <si>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</si>
  <si>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</si>
  <si>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</si>
  <si>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</si>
  <si>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</si>
  <si>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</si>
  <si>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</si>
  <si>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</si>
  <si>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</si>
  <si>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</si>
  <si>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</si>
  <si>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</si>
  <si>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</si>
  <si>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</si>
  <si>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</si>
  <si>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</si>
  <si>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</si>
  <si>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</si>
  <si>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</si>
  <si>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</si>
  <si>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</si>
  <si>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</si>
  <si>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</si>
  <si>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</si>
  <si>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</si>
  <si>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</si>
  <si>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</si>
  <si>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</si>
  <si>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</si>
  <si>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</si>
  <si>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</si>
  <si>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</si>
  <si>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</si>
  <si>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</si>
  <si>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</si>
  <si>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</si>
  <si>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</si>
  <si>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</si>
  <si>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</si>
  <si>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</si>
  <si>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</si>
  <si>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</si>
  <si>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</si>
  <si>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</si>
  <si>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</si>
  <si>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</si>
  <si>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</si>
  <si>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</si>
  <si>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</si>
  <si>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</si>
  <si>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</si>
  <si>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</si>
  <si>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</si>
  <si>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</si>
  <si>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</si>
  <si>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</si>
  <si>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</si>
  <si>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</si>
  <si>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</si>
  <si>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</si>
  <si>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</si>
  <si>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</si>
  <si>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</si>
  <si>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</si>
  <si>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</si>
  <si>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</si>
  <si>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</si>
  <si>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</si>
  <si>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</si>
  <si>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</si>
  <si>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</si>
  <si>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</si>
  <si>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</si>
  <si>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</si>
  <si>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</si>
  <si>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</si>
  <si>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</si>
  <si>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</si>
  <si>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</si>
  <si>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</si>
  <si>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</si>
  <si>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</si>
  <si>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</si>
  <si>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</si>
  <si>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</si>
  <si>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</si>
  <si>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</si>
  <si>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</si>
  <si>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</si>
  <si>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</si>
  <si>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</si>
  <si>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</si>
  <si>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</si>
  <si>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</si>
  <si>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</si>
  <si>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</si>
  <si>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</si>
  <si>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</si>
  <si>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</si>
  <si>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</si>
  <si>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</si>
  <si>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</si>
  <si>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</si>
  <si>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</si>
  <si>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</si>
  <si>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</si>
  <si>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</si>
  <si>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</si>
  <si>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</si>
  <si>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</si>
  <si>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</si>
  <si>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</si>
  <si>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</si>
  <si>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</si>
  <si>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</si>
  <si>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</si>
  <si>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</si>
  <si>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</si>
  <si>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</si>
  <si>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</si>
  <si>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</si>
  <si>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</si>
  <si>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</si>
  <si>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</si>
  <si>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</si>
  <si>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</si>
  <si>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</si>
  <si>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</si>
  <si>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</si>
  <si>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</si>
  <si>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</si>
  <si>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</si>
  <si>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</si>
  <si>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</si>
  <si>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</si>
  <si>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</si>
  <si>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</si>
  <si>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</si>
  <si>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</si>
  <si>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</si>
  <si>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</si>
  <si>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</si>
  <si>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</si>
  <si>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</si>
  <si>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</si>
  <si>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</si>
  <si>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</si>
  <si>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</si>
  <si>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</si>
  <si>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</si>
  <si>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</si>
  <si>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</si>
  <si>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</si>
  <si>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</si>
  <si>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</si>
  <si>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</si>
  <si>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</si>
  <si>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</si>
  <si>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</si>
  <si>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</si>
  <si>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</si>
  <si>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</si>
  <si>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</si>
  <si>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</si>
  <si>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</si>
  <si>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</si>
  <si>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</si>
  <si>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</si>
  <si>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</si>
  <si>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</si>
  <si>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</si>
  <si>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</si>
  <si>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</si>
  <si>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</si>
  <si>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</si>
  <si>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</si>
  <si>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</si>
  <si>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</si>
  <si>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</si>
  <si>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</si>
  <si>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</si>
  <si>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</si>
  <si>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</si>
  <si>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</si>
  <si>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</si>
  <si>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</si>
  <si>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</si>
  <si>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</si>
  <si>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</si>
  <si>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</si>
  <si>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</si>
  <si>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</si>
  <si>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</si>
  <si>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</si>
  <si>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</si>
  <si>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</si>
  <si>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</si>
  <si>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</si>
  <si>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</si>
  <si>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</si>
  <si>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</si>
  <si>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</si>
  <si>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</si>
  <si>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</si>
  <si>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</si>
  <si>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</si>
  <si>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</si>
  <si>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</si>
  <si>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</si>
  <si>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</si>
  <si>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</si>
  <si>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</si>
  <si>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</si>
  <si>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</si>
  <si>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</si>
  <si>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</si>
  <si>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</si>
  <si>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</si>
  <si>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</si>
  <si>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</si>
  <si>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</si>
  <si>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</si>
  <si>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</si>
  <si>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</si>
  <si>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</si>
  <si>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</si>
  <si>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</si>
  <si>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</si>
  <si>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</si>
  <si>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</si>
  <si>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</si>
  <si>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</si>
  <si>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</si>
  <si>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</si>
  <si>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</si>
  <si>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</si>
  <si>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</si>
  <si>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</si>
  <si>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</si>
  <si>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</si>
  <si>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</si>
  <si>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</si>
  <si>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</si>
  <si>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</si>
  <si>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</si>
  <si>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</si>
  <si>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</si>
  <si>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</si>
  <si>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</si>
  <si>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</si>
  <si>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</si>
  <si>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</si>
  <si>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</si>
  <si>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</si>
  <si>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</si>
  <si>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</si>
  <si>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</si>
  <si>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</si>
  <si>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</si>
  <si>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</si>
  <si>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</si>
  <si>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</si>
  <si>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</si>
  <si>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</si>
  <si>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</si>
  <si>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</si>
  <si>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</si>
  <si>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</si>
  <si>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</si>
  <si>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</si>
  <si>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</si>
  <si>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</si>
  <si>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</si>
  <si>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</si>
  <si>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</si>
  <si>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</si>
  <si>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</si>
  <si>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</si>
  <si>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</si>
  <si>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</si>
  <si>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</si>
  <si>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</si>
  <si>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</si>
  <si>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</si>
  <si>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</si>
  <si>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</si>
  <si>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</si>
  <si>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</si>
  <si>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</si>
  <si>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</si>
  <si>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</si>
  <si>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</si>
  <si>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</si>
  <si>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</si>
  <si>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</si>
  <si>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</si>
  <si>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</si>
  <si>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</si>
  <si>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</si>
  <si>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</si>
  <si>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</si>
  <si>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</si>
  <si>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</si>
  <si>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</si>
  <si>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</si>
  <si>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</si>
  <si>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</si>
  <si>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</si>
  <si>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</si>
  <si>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</si>
  <si>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</si>
  <si>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</si>
  <si>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</si>
  <si>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</si>
  <si>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</si>
  <si>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</si>
  <si>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</si>
  <si>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</si>
  <si>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</si>
  <si>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</si>
  <si>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</si>
  <si>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</si>
  <si>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</si>
  <si>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</si>
  <si>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</si>
  <si>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</si>
  <si>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</si>
  <si>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</si>
  <si>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</si>
  <si>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</si>
  <si>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</si>
  <si>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</si>
  <si>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</si>
  <si>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</si>
  <si>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</si>
  <si>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</si>
  <si>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</si>
  <si>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</si>
  <si>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</si>
  <si>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</si>
  <si>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</si>
  <si>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</si>
  <si>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</si>
  <si>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</si>
  <si>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</si>
  <si>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</si>
  <si>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</si>
  <si>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</si>
  <si>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</si>
  <si>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</si>
  <si>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</si>
  <si>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</si>
  <si>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</si>
  <si>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</si>
  <si>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</si>
  <si>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</si>
  <si>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</si>
  <si>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</si>
  <si>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</si>
  <si>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</si>
  <si>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</si>
  <si>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</si>
  <si>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</si>
  <si>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</si>
  <si>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</si>
  <si>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</si>
  <si>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</si>
  <si>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</si>
  <si>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</si>
  <si>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</si>
  <si>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</si>
  <si>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</si>
  <si>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</si>
  <si>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</si>
  <si>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</si>
  <si>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</si>
  <si>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</si>
  <si>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</si>
  <si>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</si>
  <si>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</si>
  <si>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</si>
  <si>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</si>
  <si>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</si>
  <si>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</si>
  <si>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</si>
  <si>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</si>
  <si>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</si>
  <si>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</si>
  <si>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</si>
  <si>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</si>
  <si>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</si>
  <si>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</si>
  <si>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</si>
  <si>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</si>
  <si>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</si>
  <si>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</si>
  <si>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</si>
  <si>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</si>
  <si>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</si>
  <si>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</si>
  <si>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</si>
  <si>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</si>
  <si>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</si>
  <si>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</si>
  <si>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</si>
  <si>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</si>
  <si>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</si>
  <si>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</si>
  <si>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</si>
  <si>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</si>
  <si>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</si>
  <si>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</si>
  <si>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</si>
  <si>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</si>
  <si>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</si>
  <si>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</si>
  <si>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</si>
  <si>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</si>
  <si>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</si>
  <si>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</si>
  <si>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</si>
  <si>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</si>
  <si>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</si>
  <si>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</si>
  <si>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</si>
  <si>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</si>
  <si>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</si>
  <si>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</si>
  <si>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</si>
  <si>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</si>
  <si>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</si>
  <si>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</si>
  <si>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</si>
  <si>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</si>
  <si>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</si>
  <si>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</si>
  <si>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</si>
  <si>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</si>
  <si>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</si>
  <si>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</si>
  <si>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</si>
  <si>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</si>
  <si>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</si>
  <si>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</si>
  <si>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</si>
  <si>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</si>
  <si>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</si>
  <si>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</si>
  <si>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</si>
  <si>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</si>
  <si>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</si>
  <si>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</si>
  <si>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</si>
  <si>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</si>
  <si>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</si>
  <si>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</si>
  <si>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</si>
  <si>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</si>
  <si>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</si>
  <si>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</si>
  <si>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</si>
  <si>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</si>
  <si>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</si>
  <si>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</si>
  <si>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</si>
  <si>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</si>
  <si>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</si>
  <si>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</si>
  <si>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</si>
  <si>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</si>
  <si>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</si>
  <si>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</si>
  <si>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</si>
  <si>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</si>
  <si>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</si>
  <si>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</si>
  <si>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</si>
  <si>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</si>
  <si>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</si>
  <si>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</si>
  <si>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</si>
  <si>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</si>
  <si>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</si>
  <si>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</si>
  <si>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</si>
  <si>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</si>
  <si>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</si>
  <si>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</si>
  <si>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</si>
  <si>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</si>
  <si>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</si>
  <si>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</si>
  <si>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</si>
  <si>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</si>
  <si>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</si>
  <si>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</si>
  <si>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</si>
  <si>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</si>
  <si>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</si>
  <si>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</si>
  <si>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</si>
  <si>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</si>
  <si>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</si>
  <si>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</si>
  <si>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</si>
  <si>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</si>
  <si>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</si>
  <si>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</si>
  <si>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</si>
  <si>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</si>
  <si>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</si>
  <si>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</si>
  <si>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</si>
  <si>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</si>
  <si>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</si>
  <si>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</si>
  <si>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</si>
  <si>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</si>
  <si>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</si>
  <si>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</si>
  <si>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</si>
  <si>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</si>
  <si>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</si>
  <si>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</si>
  <si>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</si>
  <si>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</si>
  <si>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</si>
  <si>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</si>
  <si>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</si>
  <si>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</si>
  <si>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</si>
  <si>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</si>
  <si>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</si>
  <si>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</si>
  <si>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</si>
  <si>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</si>
  <si>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</si>
  <si>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</si>
  <si>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</si>
  <si>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</si>
  <si>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</si>
  <si>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</si>
  <si>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</si>
  <si>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</si>
  <si>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</si>
  <si>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</si>
  <si>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</si>
  <si>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</si>
  <si>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</si>
  <si>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</si>
  <si>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</si>
  <si>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</si>
  <si>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</si>
  <si>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</si>
  <si>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</si>
  <si>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</si>
  <si>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</si>
  <si>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</si>
  <si>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</si>
  <si>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</si>
  <si>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</si>
  <si>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</si>
  <si>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</si>
  <si>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</si>
  <si>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</si>
  <si>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</si>
  <si>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</si>
  <si>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</si>
  <si>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</si>
  <si>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</si>
  <si>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</si>
  <si>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</si>
  <si>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</si>
  <si>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</si>
  <si>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</si>
  <si>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</si>
  <si>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</si>
  <si>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</si>
  <si>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</si>
  <si>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</si>
  <si>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</si>
  <si>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</si>
  <si>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</si>
  <si>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</si>
  <si>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</si>
  <si>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</si>
  <si>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</si>
  <si>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</si>
  <si>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</si>
  <si>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</si>
  <si>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</si>
  <si>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</si>
  <si>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</si>
  <si>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</si>
  <si>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</si>
  <si>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</si>
  <si>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</si>
  <si>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</si>
  <si>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</si>
  <si>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</si>
  <si>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</si>
  <si>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</si>
  <si>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</si>
  <si>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</si>
  <si>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</si>
  <si>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</si>
  <si>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</si>
  <si>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</si>
  <si>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</si>
  <si>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</si>
  <si>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</si>
  <si>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</si>
  <si>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</si>
  <si>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</si>
  <si>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</si>
  <si>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</si>
  <si>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</si>
  <si>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</si>
  <si>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</si>
  <si>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</si>
  <si>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</si>
  <si>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</si>
  <si>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</si>
  <si>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</si>
  <si>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</si>
  <si>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</si>
  <si>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</si>
  <si>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</si>
  <si>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</si>
  <si>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</si>
  <si>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</si>
  <si>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</si>
  <si>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</si>
  <si>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</si>
  <si>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</si>
  <si>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</si>
  <si>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</si>
  <si>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</si>
  <si>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</si>
  <si>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</si>
  <si>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</si>
  <si>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</si>
  <si>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</si>
  <si>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</si>
  <si>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</si>
  <si>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</si>
  <si>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</si>
  <si>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</si>
  <si>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</si>
  <si>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</si>
  <si>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</si>
  <si>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</si>
  <si>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</si>
  <si>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</si>
  <si>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</si>
  <si>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</si>
  <si>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</si>
  <si>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</si>
  <si>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</si>
  <si>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</si>
  <si>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</si>
  <si>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</si>
  <si>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</si>
  <si>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</si>
  <si>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</si>
  <si>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</si>
  <si>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</si>
  <si>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</si>
  <si>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</si>
  <si>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</si>
  <si>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</si>
  <si>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</si>
  <si>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</si>
  <si>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</si>
  <si>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</si>
  <si>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</si>
  <si>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</si>
  <si>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</si>
  <si>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</si>
  <si>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</si>
  <si>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</si>
  <si>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</si>
  <si>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</si>
  <si>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</si>
  <si>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</si>
  <si>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</si>
  <si>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</si>
  <si>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</si>
  <si>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</si>
  <si>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</si>
  <si>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</si>
  <si>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</si>
  <si>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</si>
  <si>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</si>
  <si>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</si>
  <si>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</si>
  <si>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</si>
  <si>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</si>
  <si>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</si>
  <si>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</si>
  <si>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</si>
  <si>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</si>
  <si>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</si>
  <si>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</si>
  <si>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</si>
  <si>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</si>
  <si>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</si>
  <si>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</si>
  <si>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</si>
  <si>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</si>
  <si>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</si>
  <si>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</si>
  <si>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</si>
  <si>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</si>
  <si>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</si>
  <si>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</si>
  <si>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</si>
  <si>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</si>
  <si>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</si>
  <si>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</si>
  <si>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</si>
  <si>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</si>
  <si>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</si>
  <si>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</si>
  <si>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</si>
  <si>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</si>
  <si>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</si>
  <si>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</si>
  <si>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</si>
  <si>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</si>
  <si>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</si>
  <si>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</si>
  <si>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</si>
  <si>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</si>
  <si>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</si>
  <si>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</si>
  <si>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</si>
  <si>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</si>
  <si>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</si>
  <si>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</si>
  <si>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</si>
  <si>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</si>
  <si>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</si>
  <si>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</si>
  <si>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</si>
  <si>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</si>
  <si>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</si>
  <si>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</si>
  <si>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</si>
  <si>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</si>
  <si>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</si>
  <si>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</si>
  <si>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</si>
  <si>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</si>
  <si>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</si>
  <si>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</si>
  <si>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</si>
  <si>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</si>
  <si>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</si>
  <si>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</si>
  <si>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</si>
  <si>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</si>
  <si>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</si>
  <si>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</si>
  <si>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</si>
  <si>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</si>
  <si>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</si>
  <si>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</si>
  <si>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</si>
  <si>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</si>
  <si>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</si>
  <si>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</si>
  <si>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</si>
  <si>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</si>
  <si>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</si>
  <si>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</si>
  <si>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</si>
  <si>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</si>
  <si>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</si>
  <si>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</si>
  <si>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</si>
  <si>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</si>
  <si>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</si>
  <si>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</si>
  <si>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</si>
  <si>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</si>
  <si>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</si>
  <si>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</si>
  <si>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</si>
  <si>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</si>
  <si>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</si>
  <si>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</si>
  <si>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</si>
  <si>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</si>
  <si>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</si>
  <si>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</si>
  <si>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</si>
  <si>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</si>
  <si>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</si>
  <si>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</si>
  <si>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</si>
  <si>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</si>
  <si>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</si>
  <si>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</si>
  <si>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</si>
  <si>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</si>
  <si>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</si>
  <si>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</si>
  <si>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</si>
  <si>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</si>
  <si>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</si>
  <si>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</si>
  <si>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</si>
  <si>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</si>
  <si>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</si>
  <si>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</si>
  <si>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</si>
  <si>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</si>
  <si>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</si>
  <si>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</si>
  <si>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</si>
  <si>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</si>
  <si>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</si>
  <si>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</si>
  <si>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</si>
  <si>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</si>
  <si>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</si>
  <si>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</si>
  <si>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</si>
  <si>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</si>
  <si>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</si>
  <si>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</si>
  <si>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</si>
  <si>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</si>
  <si>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</si>
  <si>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</si>
  <si>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</si>
  <si>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</si>
  <si>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</si>
  <si>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</si>
  <si>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</si>
  <si>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</si>
  <si>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</si>
  <si>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</si>
  <si>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</si>
  <si>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</si>
  <si>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</si>
  <si>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</si>
  <si>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</si>
  <si>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</si>
  <si>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</si>
  <si>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</si>
  <si>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</si>
  <si>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</si>
  <si>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</si>
  <si>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</si>
  <si>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</si>
  <si>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</si>
  <si>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</si>
  <si>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</si>
  <si>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</si>
  <si>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</si>
  <si>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</si>
  <si>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</si>
  <si>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</si>
  <si>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</si>
  <si>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</si>
  <si>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</si>
  <si>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</si>
  <si>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</si>
  <si>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</si>
  <si>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</si>
  <si>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</si>
  <si>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</si>
  <si>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</si>
  <si>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</si>
  <si>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</si>
  <si>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</si>
  <si>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</si>
  <si>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</si>
  <si>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</si>
  <si>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</si>
  <si>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</si>
  <si>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</si>
  <si>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</si>
  <si>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</si>
  <si>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</si>
  <si>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</si>
  <si>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</si>
  <si>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</si>
  <si>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</si>
  <si>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</si>
  <si>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</si>
  <si>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</si>
  <si>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</si>
  <si>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</si>
  <si>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</si>
  <si>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</si>
  <si>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</si>
  <si>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</si>
  <si>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</si>
  <si>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</si>
  <si>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</si>
  <si>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</si>
  <si>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</si>
  <si>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</si>
  <si>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</si>
  <si>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</si>
  <si>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</si>
  <si>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</si>
  <si>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</si>
  <si>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</si>
  <si>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</si>
  <si>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</si>
  <si>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</si>
  <si>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</si>
  <si>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</si>
  <si>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</si>
  <si>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</si>
  <si>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</si>
  <si>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</si>
  <si>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</si>
  <si>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</si>
  <si>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</si>
  <si>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</si>
  <si>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</si>
  <si>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</si>
  <si>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</si>
  <si>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</si>
  <si>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</si>
  <si>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</si>
  <si>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</si>
  <si>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</si>
  <si>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</si>
  <si>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</si>
  <si>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</si>
  <si>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</si>
  <si>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</si>
  <si>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</si>
  <si>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</si>
  <si>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</si>
  <si>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</si>
  <si>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</si>
  <si>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</si>
  <si>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</si>
  <si>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</si>
  <si>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</si>
  <si>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</si>
  <si>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</si>
  <si>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</si>
  <si>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</si>
  <si>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</si>
  <si>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</si>
  <si>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</si>
  <si>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</si>
  <si>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</si>
  <si>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</si>
  <si>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</si>
  <si>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</si>
  <si>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</si>
  <si>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</si>
  <si>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</si>
  <si>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</si>
  <si>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</si>
  <si>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</si>
  <si>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</si>
  <si>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</si>
  <si>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</si>
  <si>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</si>
  <si>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</si>
  <si>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</si>
  <si>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</si>
  <si>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</si>
  <si>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</si>
  <si>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</si>
  <si>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</si>
  <si>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</si>
  <si>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</si>
  <si>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</si>
  <si>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</si>
  <si>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</si>
  <si>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</si>
  <si>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</si>
  <si>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</si>
  <si>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</si>
  <si>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</si>
  <si>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</si>
  <si>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</si>
  <si>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</si>
  <si>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</si>
  <si>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</si>
  <si>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</si>
  <si>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</si>
  <si>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</si>
  <si>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</si>
  <si>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</si>
  <si>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</si>
  <si>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</si>
  <si>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</si>
  <si>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</si>
  <si>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</si>
  <si>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</si>
  <si>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</si>
  <si>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</si>
  <si>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</si>
  <si>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</si>
  <si>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</si>
  <si>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</si>
  <si>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</si>
  <si>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</si>
  <si>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</si>
  <si>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</si>
  <si>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</si>
  <si>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</si>
  <si>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</si>
  <si>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</si>
  <si>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</si>
  <si>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</si>
  <si>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</si>
  <si>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</si>
  <si>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</si>
  <si>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</si>
  <si>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</si>
  <si>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</si>
  <si>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</si>
  <si>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</si>
  <si>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</si>
  <si>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</si>
  <si>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</si>
  <si>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</si>
  <si>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</si>
  <si>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</si>
  <si>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</si>
  <si>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</si>
  <si>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</si>
  <si>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</si>
  <si>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</si>
  <si>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</si>
  <si>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</si>
  <si>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</si>
  <si>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</si>
  <si>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</si>
  <si>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</si>
  <si>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</si>
  <si>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</si>
  <si>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</si>
  <si>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</si>
  <si>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</si>
  <si>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</si>
  <si>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</si>
  <si>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</si>
  <si>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</si>
  <si>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</si>
  <si>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</si>
  <si>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</si>
  <si>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</si>
  <si>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</si>
  <si>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</si>
  <si>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</si>
  <si>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</si>
  <si>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</si>
  <si>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</si>
  <si>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</si>
  <si>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</si>
  <si>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</si>
  <si>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</si>
  <si>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</si>
  <si>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</si>
  <si>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</si>
  <si>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</si>
  <si>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</si>
  <si>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</si>
  <si>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</si>
  <si>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</si>
  <si>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</si>
  <si>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</si>
  <si>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</si>
  <si>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</si>
  <si>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</si>
  <si>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</si>
  <si>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</si>
  <si>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</si>
  <si>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</si>
  <si>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</si>
  <si>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</si>
  <si>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</si>
  <si>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</si>
  <si>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</si>
  <si>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</si>
  <si>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</si>
  <si>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</si>
  <si>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</si>
  <si>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</si>
  <si>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</si>
  <si>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</si>
  <si>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</si>
  <si>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</si>
  <si>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</si>
  <si>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</si>
  <si>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</si>
  <si>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</si>
  <si>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</si>
  <si>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</si>
  <si>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</si>
  <si>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</si>
  <si>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</si>
  <si>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</si>
  <si>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</si>
  <si>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</si>
  <si>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</si>
  <si>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</si>
  <si>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</si>
  <si>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</si>
  <si>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</si>
  <si>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</si>
  <si>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</si>
  <si>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</si>
  <si>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</si>
  <si>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</si>
  <si>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</si>
  <si>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</si>
  <si>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</si>
  <si>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</si>
  <si>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</si>
  <si>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</si>
  <si>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</si>
  <si>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</si>
  <si>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</si>
  <si>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</si>
  <si>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</si>
  <si>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</si>
  <si>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</si>
  <si>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</si>
  <si>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</si>
  <si>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</si>
  <si>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</si>
  <si>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</si>
  <si>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</si>
  <si>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</si>
  <si>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</si>
  <si>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</si>
  <si>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</si>
  <si>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</si>
  <si>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</si>
  <si>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</si>
  <si>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</si>
  <si>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</si>
  <si>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</si>
  <si>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</si>
  <si>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</si>
  <si>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</si>
  <si>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</si>
  <si>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</si>
  <si>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</si>
  <si>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</si>
  <si>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</si>
  <si>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</si>
  <si>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</si>
  <si>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</si>
  <si>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</si>
  <si>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</si>
  <si>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</si>
  <si>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</si>
  <si>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</si>
  <si>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</si>
  <si>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</si>
  <si>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</si>
  <si>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</si>
  <si>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</si>
  <si>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</si>
  <si>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</si>
  <si>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</si>
  <si>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</si>
  <si>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</si>
  <si>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</si>
  <si>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</si>
  <si>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</si>
  <si>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</si>
  <si>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</si>
  <si>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</si>
  <si>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</si>
  <si>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</si>
  <si>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</si>
  <si>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</si>
  <si>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</si>
  <si>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</si>
  <si>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</si>
  <si>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</si>
  <si>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</si>
  <si>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</si>
  <si>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</si>
  <si>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</si>
  <si>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</si>
  <si>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</si>
  <si>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</si>
  <si>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</si>
  <si>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</si>
  <si>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</si>
  <si>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</si>
  <si>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</si>
  <si>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</si>
  <si>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</si>
  <si>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</si>
  <si>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</si>
  <si>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</si>
  <si>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</si>
  <si>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</si>
  <si>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</si>
  <si>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</si>
  <si>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</si>
  <si>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</si>
  <si>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</si>
  <si>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</si>
  <si>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</si>
  <si>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</si>
  <si>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</si>
  <si>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</si>
  <si>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</si>
  <si>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</si>
  <si>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</si>
  <si>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</si>
  <si>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</si>
  <si>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</si>
  <si>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</si>
  <si>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</si>
  <si>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</si>
  <si>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</si>
  <si>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</si>
  <si>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</si>
  <si>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</si>
  <si>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</si>
  <si>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</si>
  <si>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</si>
  <si>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</si>
  <si>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</si>
  <si>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</si>
  <si>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</si>
  <si>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</si>
  <si>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</si>
  <si>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</si>
  <si>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</si>
  <si>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</si>
  <si>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</si>
  <si>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</si>
  <si>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</si>
  <si>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</si>
  <si>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</si>
  <si>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</si>
  <si>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</si>
  <si>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</si>
  <si>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</si>
  <si>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</si>
  <si>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</si>
  <si>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</si>
  <si>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</si>
  <si>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</si>
  <si>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</si>
  <si>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</si>
  <si>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</si>
  <si>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</si>
  <si>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</si>
  <si>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</si>
  <si>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</si>
  <si>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</si>
  <si>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</si>
  <si>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</si>
  <si>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</si>
  <si>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</si>
  <si>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</si>
  <si>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</si>
  <si>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</si>
  <si>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</si>
  <si>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</si>
  <si>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</si>
  <si>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</si>
  <si>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</si>
  <si>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</si>
  <si>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</si>
  <si>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</si>
  <si>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</si>
  <si>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</si>
  <si>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</si>
  <si>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</si>
  <si>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</si>
  <si>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</si>
  <si>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</si>
  <si>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</si>
  <si>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</si>
  <si>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</si>
  <si>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</si>
  <si>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</si>
  <si>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</si>
  <si>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</si>
  <si>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</si>
  <si>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</si>
  <si>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</si>
  <si>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</si>
  <si>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</si>
  <si>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</si>
  <si>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</si>
  <si>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</si>
  <si>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</si>
  <si>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</si>
  <si>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</si>
  <si>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</si>
  <si>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</si>
  <si>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</si>
  <si>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</si>
  <si>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</si>
  <si>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</si>
  <si>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</si>
  <si>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</si>
  <si>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</si>
  <si>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</si>
  <si>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</si>
  <si>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</si>
  <si>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</si>
  <si>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</si>
  <si>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</si>
  <si>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</si>
  <si>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</si>
  <si>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</si>
  <si>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</si>
  <si>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</si>
  <si>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</si>
  <si>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</si>
  <si>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</si>
  <si>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</si>
  <si>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</si>
  <si>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</si>
  <si>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</si>
  <si>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</si>
  <si>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</si>
  <si>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</si>
  <si>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</si>
  <si>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</si>
  <si>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</si>
  <si>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</si>
  <si>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</si>
  <si>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</si>
  <si>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</si>
  <si>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</si>
  <si>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</si>
  <si>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</si>
  <si>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</si>
  <si>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</si>
  <si>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</si>
  <si>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</si>
  <si>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</si>
  <si>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</si>
  <si>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</si>
  <si>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</si>
  <si>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</si>
  <si>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</si>
  <si>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</si>
  <si>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</si>
  <si>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</si>
  <si>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</si>
  <si>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</si>
  <si>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</si>
  <si>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</si>
  <si>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</si>
  <si>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</si>
  <si>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</si>
  <si>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</si>
  <si>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</si>
  <si>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</si>
  <si>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</si>
  <si>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</si>
  <si>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</si>
  <si>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</si>
  <si>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</si>
  <si>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</si>
  <si>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</si>
  <si>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</si>
  <si>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</si>
  <si>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</si>
  <si>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</si>
  <si>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</si>
  <si>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</si>
  <si>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</si>
  <si>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</si>
  <si>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</si>
  <si>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</si>
  <si>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</si>
  <si>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</si>
  <si>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</si>
  <si>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</si>
  <si>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</si>
  <si>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</si>
  <si>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</si>
  <si>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</si>
  <si>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</si>
  <si>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</si>
  <si>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</si>
  <si>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</si>
  <si>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</si>
  <si>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</si>
  <si>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</si>
  <si>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</si>
  <si>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</si>
  <si>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</si>
  <si>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</si>
  <si>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</si>
  <si>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</si>
  <si>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</si>
  <si>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</si>
  <si>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</si>
  <si>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</si>
  <si>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</si>
  <si>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</si>
  <si>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</si>
  <si>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</si>
  <si>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</si>
  <si>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</si>
  <si>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</si>
  <si>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</si>
  <si>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</si>
  <si>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</si>
  <si>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</si>
  <si>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</si>
  <si>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</si>
  <si>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</si>
  <si>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</si>
  <si>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</si>
  <si>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</si>
  <si>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</si>
  <si>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</si>
  <si>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</si>
  <si>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</si>
  <si>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</si>
  <si>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</si>
  <si>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</si>
  <si>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</si>
  <si>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</si>
  <si>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</si>
  <si>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</si>
  <si>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</si>
  <si>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</si>
  <si>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</si>
  <si>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</si>
  <si>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</si>
  <si>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</si>
  <si>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</si>
  <si>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</si>
  <si>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</si>
  <si>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</si>
  <si>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</si>
  <si>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</si>
  <si>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</si>
  <si>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</si>
  <si>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</si>
  <si>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</si>
  <si>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</si>
  <si>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</si>
  <si>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</si>
  <si>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</si>
  <si>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</si>
  <si>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</si>
  <si>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</si>
  <si>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</si>
  <si>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</si>
  <si>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</si>
  <si>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</si>
  <si>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</si>
  <si>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</si>
  <si>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</si>
  <si>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</si>
  <si>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</si>
  <si>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</si>
  <si>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</si>
  <si>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</si>
  <si>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</si>
  <si>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</si>
  <si>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</si>
  <si>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</si>
  <si>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</si>
  <si>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</si>
  <si>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</si>
  <si>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</si>
  <si>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</si>
  <si>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</si>
  <si>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</si>
  <si>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</si>
  <si>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</si>
  <si>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</si>
  <si>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</si>
  <si>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</si>
  <si>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</si>
  <si>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</si>
  <si>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</si>
  <si>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</si>
  <si>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</si>
  <si>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</si>
  <si>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</si>
  <si>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</si>
  <si>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</si>
  <si>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</si>
  <si>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</si>
  <si>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</si>
  <si>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</si>
  <si>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</si>
  <si>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</si>
  <si>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</si>
  <si>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</si>
  <si>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</si>
  <si>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</si>
  <si>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</si>
  <si>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</si>
  <si>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</si>
  <si>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</si>
  <si>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</si>
  <si>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</si>
  <si>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</si>
  <si>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</si>
  <si>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</si>
  <si>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</si>
  <si>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</si>
  <si>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</si>
  <si>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</si>
  <si>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</si>
  <si>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</si>
  <si>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</si>
  <si>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</si>
  <si>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</si>
  <si>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</si>
  <si>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</si>
  <si>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</si>
  <si>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</si>
  <si>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</si>
  <si>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</si>
  <si>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</si>
  <si>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</si>
  <si>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</si>
  <si>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</si>
  <si>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</si>
  <si>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</si>
  <si>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</si>
  <si>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</si>
  <si>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</si>
  <si>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</si>
  <si>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</si>
  <si>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</si>
  <si>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</si>
  <si>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</si>
  <si>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</si>
  <si>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</si>
  <si>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</si>
  <si>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</si>
  <si>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</si>
  <si>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</si>
  <si>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</si>
  <si>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</si>
  <si>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</si>
  <si>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</si>
  <si>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</si>
  <si>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</si>
  <si>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</si>
  <si>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</si>
  <si>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</si>
  <si>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</si>
  <si>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</si>
  <si>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</si>
  <si>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</si>
  <si>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</si>
  <si>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</si>
  <si>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</si>
  <si>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</si>
  <si>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</si>
  <si>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</si>
  <si>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</si>
  <si>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</si>
  <si>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</si>
  <si>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</si>
  <si>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</si>
  <si>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</si>
  <si>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</si>
  <si>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</si>
  <si>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</si>
  <si>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</si>
  <si>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</si>
  <si>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</si>
  <si>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</si>
  <si>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</si>
  <si>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</si>
  <si>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</si>
  <si>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</si>
  <si>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</si>
  <si>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</si>
  <si>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</si>
  <si>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</si>
  <si>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</si>
  <si>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</si>
  <si>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</si>
  <si>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</si>
  <si>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</si>
  <si>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</si>
  <si>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</si>
  <si>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</si>
  <si>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</si>
  <si>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</si>
  <si>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</si>
  <si>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</si>
  <si>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</si>
  <si>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</si>
  <si>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</si>
  <si>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</si>
  <si>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</si>
  <si>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</si>
  <si>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</si>
  <si>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</si>
  <si>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</si>
  <si>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</si>
  <si>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</si>
  <si>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</si>
  <si>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</si>
  <si>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</si>
  <si>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</si>
  <si>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</si>
  <si>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</si>
  <si>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</si>
  <si>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</si>
  <si>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</si>
  <si>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</si>
  <si>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</si>
  <si>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</si>
  <si>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</si>
  <si>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</si>
  <si>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</si>
  <si>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</si>
  <si>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</si>
  <si>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</si>
  <si>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</si>
  <si>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</si>
  <si>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</si>
  <si>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</si>
  <si>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</si>
  <si>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</si>
  <si>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</si>
  <si>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</si>
  <si>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</si>
  <si>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</si>
  <si>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</si>
  <si>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</si>
  <si>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</si>
  <si>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</si>
  <si>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</si>
  <si>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</si>
  <si>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</si>
  <si>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</si>
  <si>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</si>
  <si>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</si>
  <si>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</si>
  <si>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</si>
  <si>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</si>
  <si>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</si>
  <si>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</si>
  <si>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</si>
  <si>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</si>
  <si>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</si>
  <si>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</si>
  <si>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</si>
  <si>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</si>
  <si>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</si>
  <si>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</si>
  <si>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</si>
  <si>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</si>
  <si>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</si>
  <si>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</si>
  <si>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</si>
  <si>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</si>
  <si>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</si>
  <si>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</si>
  <si>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</si>
  <si>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</si>
  <si>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</si>
  <si>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</si>
  <si>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</si>
  <si>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</si>
  <si>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</si>
  <si>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</si>
  <si>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</si>
  <si>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</si>
  <si>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</si>
  <si>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</si>
  <si>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</si>
  <si>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</si>
  <si>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</si>
  <si>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</si>
  <si>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</si>
  <si>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</si>
  <si>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</si>
  <si>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</si>
  <si>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</si>
  <si>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</si>
  <si>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</si>
  <si>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</si>
  <si>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</si>
  <si>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</si>
  <si>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</si>
  <si>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</si>
  <si>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</si>
  <si>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</si>
  <si>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</si>
  <si>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</si>
  <si>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</si>
  <si>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</si>
  <si>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</si>
  <si>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</si>
  <si>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</si>
  <si>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</si>
  <si>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</si>
  <si>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</si>
  <si>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</si>
  <si>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</si>
  <si>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</si>
  <si>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</si>
  <si>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</si>
  <si>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</si>
  <si>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</si>
  <si>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</si>
  <si>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</si>
  <si>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</si>
  <si>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</si>
  <si>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</si>
  <si>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</si>
  <si>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</si>
  <si>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</si>
  <si>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</si>
  <si>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</si>
  <si>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</si>
  <si>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</si>
  <si>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</si>
  <si>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</si>
  <si>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</si>
  <si>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</si>
  <si>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</si>
  <si>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</si>
  <si>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</si>
  <si>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</si>
  <si>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</si>
  <si>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</si>
  <si>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</si>
  <si>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</si>
  <si>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</si>
  <si>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</si>
  <si>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</si>
  <si>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</si>
  <si>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</si>
  <si>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</si>
  <si>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</si>
  <si>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</si>
  <si>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</si>
  <si>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</si>
  <si>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</si>
  <si>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</si>
  <si>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</si>
  <si>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</si>
  <si>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</si>
  <si>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</si>
  <si>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</si>
  <si>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</si>
  <si>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</si>
  <si>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</si>
  <si>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</si>
  <si>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</si>
  <si>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</si>
  <si>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</si>
  <si>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</si>
  <si>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</si>
  <si>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</si>
  <si>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</si>
  <si>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</si>
  <si>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</si>
  <si>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</si>
  <si>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</si>
  <si>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</si>
  <si>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</si>
  <si>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</si>
  <si>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</si>
  <si>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</si>
  <si>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</si>
  <si>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</si>
  <si>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</si>
  <si>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</si>
  <si>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</si>
  <si>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</si>
  <si>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</si>
  <si>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</si>
  <si>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</si>
  <si>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</si>
  <si>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</si>
  <si>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</si>
  <si>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</si>
  <si>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</si>
  <si>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</si>
  <si>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</si>
  <si>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</si>
  <si>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</si>
  <si>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</si>
  <si>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</si>
  <si>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</si>
  <si>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</si>
  <si>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</si>
  <si>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</si>
  <si>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</si>
  <si>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</si>
  <si>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</si>
  <si>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</si>
  <si>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</si>
  <si>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</si>
  <si>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</si>
  <si>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</si>
  <si>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</si>
  <si>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</si>
  <si>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</si>
  <si>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</si>
  <si>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</si>
  <si>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</si>
  <si>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</si>
  <si>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</si>
  <si>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</si>
  <si>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</si>
  <si>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</si>
  <si>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</si>
  <si>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</si>
  <si>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</si>
  <si>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</si>
  <si>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</si>
  <si>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</si>
  <si>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</si>
  <si>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</si>
  <si>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</si>
  <si>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</si>
  <si>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</si>
  <si>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</si>
  <si>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</si>
  <si>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</si>
  <si>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</si>
  <si>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</si>
  <si>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</si>
  <si>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</si>
  <si>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</si>
  <si>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</si>
  <si>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</si>
  <si>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</si>
  <si>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</si>
  <si>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</si>
  <si>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</si>
  <si>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</si>
  <si>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</si>
  <si>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</si>
  <si>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</si>
  <si>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</si>
  <si>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</si>
  <si>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</si>
  <si>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</si>
  <si>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</si>
  <si>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</si>
  <si>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</si>
  <si>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</si>
  <si>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</si>
  <si>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</si>
  <si>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</si>
  <si>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</si>
  <si>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</si>
  <si>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</si>
  <si>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</si>
  <si>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</si>
  <si>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2021-20-10000720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</si>
  <si>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</si>
  <si>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JAFISA PIEDAHITA ARIAS</t>
  </si>
  <si>
    <t>brindar atención a la primera infancia, niños y niñas menores de cinco años, de familias en situación de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(2) años que se encuentran en vulnerabilidad.</t>
  </si>
  <si>
    <t>Brindar antención integral a la primera infancia en los Centros de Desarrollo Infantil Temprano en el marcod e la estrategia "De Cero a Siempre" en el departamento del Cesar</t>
  </si>
  <si>
    <t>Atender a la primera infancia en el marco de la estrategía "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</si>
  <si>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</si>
  <si>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directricesm parámetros y estándares  establecidos por el ICBF</t>
  </si>
  <si>
    <t>Atender a la primera infancia en el marco de la estrategía " De Cero a Siempre",especificamente a los niños y niñas menores de cinco (5) años  de fmilias en situación de vulnerabilidad de conformidad con las directrices lineamientos y parámetros establecidos por el ICBF así como regular las relaciones entre las partes derivadas de la entrega de aported del ICBF A LA ENTIDAD ADMINISTRADORA DEL SERVICIO en la modalidad de hogares comunitarios de bienestar en las siguientes formas de atención: Familiares, Múltiples, grupales, Empresariales, Jardínes sociales y en la Modalidad fami</t>
  </si>
  <si>
    <t>20 208 2016</t>
  </si>
  <si>
    <t>20 430 2016</t>
  </si>
  <si>
    <t>Prestar el servicvio de atención inicial y cuidado a niños y niñas menores de cinco años, o hasta su ingreso al grado de transición, con el fin de promover el desarrollo integral de la primera infancia con calidad, de conformidad cos los lineamientos, manual operativo, las directrices, parámetros, y estándares establecidos por el ICBF en el marco de la estrategia de atención integral de cero a siempre</t>
  </si>
  <si>
    <t>20 398 2016</t>
  </si>
  <si>
    <t>20 440 2016</t>
  </si>
  <si>
    <t>20 691 2016</t>
  </si>
  <si>
    <t>30 349 2017</t>
  </si>
  <si>
    <t>20 353 2018</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</si>
  <si>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HCB TRADICIONAL.</t>
  </si>
  <si>
    <t>20 544 2018</t>
  </si>
  <si>
    <t>20 209 2018</t>
  </si>
  <si>
    <t>20 207 2015</t>
  </si>
  <si>
    <t>20 419 2014</t>
  </si>
  <si>
    <t>20 348 2014</t>
  </si>
  <si>
    <t>20 297 2014</t>
  </si>
  <si>
    <t>20 480 2012</t>
  </si>
  <si>
    <t>20 345 2012</t>
  </si>
  <si>
    <t>020 0191 2012</t>
  </si>
  <si>
    <t>20 0192 11</t>
  </si>
  <si>
    <t>20 209 2016</t>
  </si>
  <si>
    <t>20 217 2020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</si>
  <si>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</si>
  <si>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20 112 2020</t>
  </si>
  <si>
    <t>PRESTAR LOS SERVICIOS DE EDUCACIÓN INICIAL EN EL MARCO DE LA ATENCIÓN INTEGRAL EN CENTRO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</si>
  <si>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20003852020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</si>
  <si>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</si>
  <si>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 23 # 30-10 CAMILO TORRES</t>
  </si>
  <si>
    <t xml:space="preserve">CL 23 # 30-10 </t>
  </si>
  <si>
    <t>aso.dulces.suenos@gmail.com</t>
  </si>
  <si>
    <t>3126987194</t>
  </si>
  <si>
    <t>JAFISA PIEDRAHITA 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</si>
</sst>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213" sqref="C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459</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824000269</v>
      </c>
      <c r="C20" s="5"/>
      <c r="D20" s="73"/>
      <c r="E20" s="5"/>
      <c r="F20" s="5"/>
      <c r="G20" s="5"/>
      <c r="H20" s="186"/>
      <c r="I20" s="149" t="s">
        <v>459</v>
      </c>
      <c r="J20" s="150" t="s">
        <v>463</v>
      </c>
      <c r="K20" s="151">
        <v>1689080589</v>
      </c>
      <c r="L20" s="152"/>
      <c r="M20" s="152">
        <v>44561</v>
      </c>
      <c r="N20" s="135">
        <f>+(M20-L20)/30</f>
        <v>1485.3666666666666</v>
      </c>
      <c r="O20" s="138"/>
      <c r="U20" s="134"/>
      <c r="V20" s="105">
        <f ca="1">NOW()</f>
        <v>44193.472638194442</v>
      </c>
      <c r="W20" s="105">
        <f ca="1">NOW()</f>
        <v>44193.472638194442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HOGARES COMUNITARIOS Y PADRES USUARIOS DULCES SUEÑOS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2703</v>
      </c>
      <c r="E48" s="145">
        <v>40546</v>
      </c>
      <c r="F48" s="145">
        <v>40908</v>
      </c>
      <c r="G48" s="160">
        <f>IF(AND(E48&lt;&gt;"",F48&lt;&gt;""),((F48-E48)/30),"")</f>
        <v>12.066666666666666</v>
      </c>
      <c r="H48" s="114" t="s">
        <v>2679</v>
      </c>
      <c r="I48" s="113" t="s">
        <v>459</v>
      </c>
      <c r="J48" s="113" t="s">
        <v>463</v>
      </c>
      <c r="K48" s="116">
        <v>180431052</v>
      </c>
      <c r="L48" s="115" t="s">
        <v>1148</v>
      </c>
      <c r="M48" s="117"/>
      <c r="N48" s="115" t="s">
        <v>27</v>
      </c>
      <c r="O48" s="115" t="s">
        <v>1148</v>
      </c>
      <c r="P48" s="78"/>
    </row>
    <row r="49" spans="1:16" s="6" customFormat="1" ht="24.75" customHeight="1" x14ac:dyDescent="0.25">
      <c r="A49" s="143">
        <v>2</v>
      </c>
      <c r="B49" s="111" t="s">
        <v>2665</v>
      </c>
      <c r="C49" s="112" t="s">
        <v>31</v>
      </c>
      <c r="D49" s="110" t="s">
        <v>2702</v>
      </c>
      <c r="E49" s="145">
        <v>40910</v>
      </c>
      <c r="F49" s="145">
        <v>41274</v>
      </c>
      <c r="G49" s="160">
        <f t="shared" ref="G49:G50" si="2">IF(AND(E49&lt;&gt;"",F49&lt;&gt;""),((F49-E49)/30),"")</f>
        <v>12.133333333333333</v>
      </c>
      <c r="H49" s="122" t="s">
        <v>2679</v>
      </c>
      <c r="I49" s="113" t="s">
        <v>459</v>
      </c>
      <c r="J49" s="113" t="s">
        <v>463</v>
      </c>
      <c r="K49" s="116">
        <v>165825254</v>
      </c>
      <c r="L49" s="115" t="s">
        <v>1148</v>
      </c>
      <c r="M49" s="117"/>
      <c r="N49" s="115" t="s">
        <v>27</v>
      </c>
      <c r="O49" s="115" t="s">
        <v>1148</v>
      </c>
      <c r="P49" s="78"/>
    </row>
    <row r="50" spans="1:16" s="6" customFormat="1" ht="24.75" customHeight="1" x14ac:dyDescent="0.25">
      <c r="A50" s="143">
        <v>3</v>
      </c>
      <c r="B50" s="111" t="s">
        <v>2665</v>
      </c>
      <c r="C50" s="112" t="s">
        <v>31</v>
      </c>
      <c r="D50" s="110" t="s">
        <v>2701</v>
      </c>
      <c r="E50" s="145">
        <v>41085</v>
      </c>
      <c r="F50" s="145">
        <v>41273</v>
      </c>
      <c r="G50" s="160">
        <f t="shared" si="2"/>
        <v>6.2666666666666666</v>
      </c>
      <c r="H50" s="119" t="s">
        <v>2680</v>
      </c>
      <c r="I50" s="113" t="s">
        <v>459</v>
      </c>
      <c r="J50" s="113" t="s">
        <v>463</v>
      </c>
      <c r="K50" s="116">
        <v>209804440</v>
      </c>
      <c r="L50" s="115" t="s">
        <v>1148</v>
      </c>
      <c r="M50" s="117"/>
      <c r="N50" s="115" t="s">
        <v>27</v>
      </c>
      <c r="O50" s="115" t="s">
        <v>1148</v>
      </c>
      <c r="P50" s="78"/>
    </row>
    <row r="51" spans="1:16" s="6" customFormat="1" ht="24.75" customHeight="1" outlineLevel="1" x14ac:dyDescent="0.25">
      <c r="A51" s="143">
        <v>4</v>
      </c>
      <c r="B51" s="111" t="s">
        <v>2665</v>
      </c>
      <c r="C51" s="112" t="s">
        <v>31</v>
      </c>
      <c r="D51" s="110" t="s">
        <v>2700</v>
      </c>
      <c r="E51" s="145">
        <v>41247</v>
      </c>
      <c r="F51" s="145">
        <v>41851</v>
      </c>
      <c r="G51" s="160">
        <f t="shared" ref="G51:G107" si="3">IF(AND(E51&lt;&gt;"",F51&lt;&gt;""),((F51-E51)/30),"")</f>
        <v>20.133333333333333</v>
      </c>
      <c r="H51" s="114" t="s">
        <v>2681</v>
      </c>
      <c r="I51" s="113" t="s">
        <v>459</v>
      </c>
      <c r="J51" s="113" t="s">
        <v>463</v>
      </c>
      <c r="K51" s="116">
        <v>811017396</v>
      </c>
      <c r="L51" s="115" t="s">
        <v>1148</v>
      </c>
      <c r="M51" s="117"/>
      <c r="N51" s="115" t="s">
        <v>27</v>
      </c>
      <c r="O51" s="115" t="s">
        <v>1148</v>
      </c>
      <c r="P51" s="78"/>
    </row>
    <row r="52" spans="1:16" s="7" customFormat="1" ht="24.75" customHeight="1" outlineLevel="1" x14ac:dyDescent="0.25">
      <c r="A52" s="144">
        <v>5</v>
      </c>
      <c r="B52" s="111" t="s">
        <v>2665</v>
      </c>
      <c r="C52" s="112" t="s">
        <v>31</v>
      </c>
      <c r="D52" s="110" t="s">
        <v>2699</v>
      </c>
      <c r="E52" s="145">
        <v>41852</v>
      </c>
      <c r="F52" s="145">
        <v>41943</v>
      </c>
      <c r="G52" s="160">
        <f t="shared" si="3"/>
        <v>3.0333333333333332</v>
      </c>
      <c r="H52" s="119" t="s">
        <v>2682</v>
      </c>
      <c r="I52" s="113" t="s">
        <v>459</v>
      </c>
      <c r="J52" s="113" t="s">
        <v>463</v>
      </c>
      <c r="K52" s="116">
        <v>152951832</v>
      </c>
      <c r="L52" s="115" t="s">
        <v>1148</v>
      </c>
      <c r="M52" s="117"/>
      <c r="N52" s="115" t="s">
        <v>27</v>
      </c>
      <c r="O52" s="115" t="s">
        <v>1148</v>
      </c>
      <c r="P52" s="79"/>
    </row>
    <row r="53" spans="1:16" s="7" customFormat="1" ht="24.75" customHeight="1" outlineLevel="1" x14ac:dyDescent="0.25">
      <c r="A53" s="144">
        <v>6</v>
      </c>
      <c r="B53" s="111" t="s">
        <v>2665</v>
      </c>
      <c r="C53" s="112" t="s">
        <v>31</v>
      </c>
      <c r="D53" s="110" t="s">
        <v>2698</v>
      </c>
      <c r="E53" s="145">
        <v>41944</v>
      </c>
      <c r="F53" s="145">
        <v>42004</v>
      </c>
      <c r="G53" s="160">
        <f t="shared" si="3"/>
        <v>2</v>
      </c>
      <c r="H53" s="119" t="s">
        <v>2682</v>
      </c>
      <c r="I53" s="113" t="s">
        <v>459</v>
      </c>
      <c r="J53" s="113" t="s">
        <v>463</v>
      </c>
      <c r="K53" s="116">
        <v>77333304</v>
      </c>
      <c r="L53" s="115" t="s">
        <v>1148</v>
      </c>
      <c r="M53" s="117"/>
      <c r="N53" s="115" t="s">
        <v>27</v>
      </c>
      <c r="O53" s="115" t="s">
        <v>1148</v>
      </c>
      <c r="P53" s="79"/>
    </row>
    <row r="54" spans="1:16" s="7" customFormat="1" ht="24.75" customHeight="1" outlineLevel="1" x14ac:dyDescent="0.25">
      <c r="A54" s="144">
        <v>7</v>
      </c>
      <c r="B54" s="111" t="s">
        <v>2665</v>
      </c>
      <c r="C54" s="112" t="s">
        <v>31</v>
      </c>
      <c r="D54" s="110" t="s">
        <v>2697</v>
      </c>
      <c r="E54" s="145">
        <v>42005</v>
      </c>
      <c r="F54" s="145">
        <v>42369</v>
      </c>
      <c r="G54" s="160">
        <f t="shared" si="3"/>
        <v>12.133333333333333</v>
      </c>
      <c r="H54" s="114" t="s">
        <v>2683</v>
      </c>
      <c r="I54" s="113" t="s">
        <v>459</v>
      </c>
      <c r="J54" s="113" t="s">
        <v>463</v>
      </c>
      <c r="K54" s="118">
        <v>595580688</v>
      </c>
      <c r="L54" s="115" t="s">
        <v>1148</v>
      </c>
      <c r="M54" s="117"/>
      <c r="N54" s="115" t="s">
        <v>27</v>
      </c>
      <c r="O54" s="115" t="s">
        <v>1148</v>
      </c>
      <c r="P54" s="79"/>
    </row>
    <row r="55" spans="1:16" s="7" customFormat="1" ht="24.75" customHeight="1" outlineLevel="1" x14ac:dyDescent="0.25">
      <c r="A55" s="144">
        <v>8</v>
      </c>
      <c r="B55" s="111" t="s">
        <v>2665</v>
      </c>
      <c r="C55" s="112" t="s">
        <v>31</v>
      </c>
      <c r="D55" s="110" t="s">
        <v>2696</v>
      </c>
      <c r="E55" s="145">
        <v>42037</v>
      </c>
      <c r="F55" s="145">
        <v>42369</v>
      </c>
      <c r="G55" s="160">
        <f t="shared" si="3"/>
        <v>11.066666666666666</v>
      </c>
      <c r="H55" s="114" t="s">
        <v>2684</v>
      </c>
      <c r="I55" s="113" t="s">
        <v>459</v>
      </c>
      <c r="J55" s="113" t="s">
        <v>463</v>
      </c>
      <c r="K55" s="118">
        <v>224546528</v>
      </c>
      <c r="L55" s="115" t="s">
        <v>1148</v>
      </c>
      <c r="M55" s="117"/>
      <c r="N55" s="115" t="s">
        <v>27</v>
      </c>
      <c r="O55" s="115" t="s">
        <v>26</v>
      </c>
      <c r="P55" s="79"/>
    </row>
    <row r="56" spans="1:16" s="7" customFormat="1" ht="24.75" customHeight="1" outlineLevel="1" x14ac:dyDescent="0.25">
      <c r="A56" s="144">
        <v>9</v>
      </c>
      <c r="B56" s="111" t="s">
        <v>2665</v>
      </c>
      <c r="C56" s="112" t="s">
        <v>31</v>
      </c>
      <c r="D56" s="110" t="s">
        <v>2704</v>
      </c>
      <c r="E56" s="145">
        <v>42397</v>
      </c>
      <c r="F56" s="145">
        <v>42674</v>
      </c>
      <c r="G56" s="160">
        <f t="shared" si="3"/>
        <v>9.2333333333333325</v>
      </c>
      <c r="H56" s="122" t="s">
        <v>2684</v>
      </c>
      <c r="I56" s="113" t="s">
        <v>459</v>
      </c>
      <c r="J56" s="113" t="s">
        <v>463</v>
      </c>
      <c r="K56" s="118">
        <v>219130949</v>
      </c>
      <c r="L56" s="115" t="s">
        <v>1148</v>
      </c>
      <c r="M56" s="117"/>
      <c r="N56" s="115" t="s">
        <v>27</v>
      </c>
      <c r="O56" s="115" t="s">
        <v>26</v>
      </c>
      <c r="P56" s="79"/>
    </row>
    <row r="57" spans="1:16" s="7" customFormat="1" ht="24.75" customHeight="1" outlineLevel="1" x14ac:dyDescent="0.25">
      <c r="A57" s="144">
        <v>10</v>
      </c>
      <c r="B57" s="64" t="s">
        <v>2665</v>
      </c>
      <c r="C57" s="65" t="s">
        <v>31</v>
      </c>
      <c r="D57" s="63" t="s">
        <v>2686</v>
      </c>
      <c r="E57" s="145">
        <v>42661</v>
      </c>
      <c r="F57" s="145">
        <v>43312</v>
      </c>
      <c r="G57" s="160">
        <f t="shared" si="3"/>
        <v>21.7</v>
      </c>
      <c r="H57" s="122" t="s">
        <v>2684</v>
      </c>
      <c r="I57" s="63" t="s">
        <v>459</v>
      </c>
      <c r="J57" s="63" t="s">
        <v>463</v>
      </c>
      <c r="K57" s="66">
        <v>512904017</v>
      </c>
      <c r="L57" s="65" t="s">
        <v>1148</v>
      </c>
      <c r="M57" s="67"/>
      <c r="N57" s="65" t="s">
        <v>27</v>
      </c>
      <c r="O57" s="65" t="s">
        <v>26</v>
      </c>
      <c r="P57" s="79"/>
    </row>
    <row r="58" spans="1:16" s="7" customFormat="1" ht="24.75" customHeight="1" outlineLevel="1" x14ac:dyDescent="0.25">
      <c r="A58" s="144">
        <v>11</v>
      </c>
      <c r="B58" s="64" t="s">
        <v>2665</v>
      </c>
      <c r="C58" s="65" t="s">
        <v>31</v>
      </c>
      <c r="D58" s="63" t="s">
        <v>2685</v>
      </c>
      <c r="E58" s="145">
        <v>42397</v>
      </c>
      <c r="F58" s="145">
        <v>42674</v>
      </c>
      <c r="G58" s="160">
        <f t="shared" si="3"/>
        <v>9.2333333333333325</v>
      </c>
      <c r="H58" s="64" t="s">
        <v>2687</v>
      </c>
      <c r="I58" s="63" t="s">
        <v>459</v>
      </c>
      <c r="J58" s="63" t="s">
        <v>463</v>
      </c>
      <c r="K58" s="66">
        <v>438288792</v>
      </c>
      <c r="L58" s="65" t="s">
        <v>1148</v>
      </c>
      <c r="M58" s="67"/>
      <c r="N58" s="65" t="s">
        <v>27</v>
      </c>
      <c r="O58" s="65" t="s">
        <v>26</v>
      </c>
      <c r="P58" s="79"/>
    </row>
    <row r="59" spans="1:16" s="7" customFormat="1" ht="24.75" customHeight="1" outlineLevel="1" x14ac:dyDescent="0.25">
      <c r="A59" s="144">
        <v>12</v>
      </c>
      <c r="B59" s="64" t="s">
        <v>2665</v>
      </c>
      <c r="C59" s="65" t="s">
        <v>31</v>
      </c>
      <c r="D59" s="63" t="s">
        <v>2688</v>
      </c>
      <c r="E59" s="145">
        <v>42612</v>
      </c>
      <c r="F59" s="145">
        <v>42674</v>
      </c>
      <c r="G59" s="160">
        <f t="shared" si="3"/>
        <v>2.0666666666666669</v>
      </c>
      <c r="H59" s="122" t="s">
        <v>2687</v>
      </c>
      <c r="I59" s="63" t="s">
        <v>459</v>
      </c>
      <c r="J59" s="63" t="s">
        <v>463</v>
      </c>
      <c r="K59" s="66">
        <v>121002070</v>
      </c>
      <c r="L59" s="65" t="s">
        <v>1148</v>
      </c>
      <c r="M59" s="67"/>
      <c r="N59" s="65" t="s">
        <v>27</v>
      </c>
      <c r="O59" s="65" t="s">
        <v>26</v>
      </c>
      <c r="P59" s="79"/>
    </row>
    <row r="60" spans="1:16" s="7" customFormat="1" ht="24.75" customHeight="1" outlineLevel="1" x14ac:dyDescent="0.25">
      <c r="A60" s="144">
        <v>13</v>
      </c>
      <c r="B60" s="64" t="s">
        <v>2665</v>
      </c>
      <c r="C60" s="65" t="s">
        <v>31</v>
      </c>
      <c r="D60" s="63" t="s">
        <v>2689</v>
      </c>
      <c r="E60" s="145">
        <v>42661</v>
      </c>
      <c r="F60" s="145">
        <v>42719</v>
      </c>
      <c r="G60" s="160">
        <f t="shared" si="3"/>
        <v>1.9333333333333333</v>
      </c>
      <c r="H60" s="122" t="s">
        <v>2687</v>
      </c>
      <c r="I60" s="63" t="s">
        <v>459</v>
      </c>
      <c r="J60" s="63" t="s">
        <v>463</v>
      </c>
      <c r="K60" s="66">
        <v>90751552</v>
      </c>
      <c r="L60" s="65" t="s">
        <v>1148</v>
      </c>
      <c r="M60" s="67"/>
      <c r="N60" s="65" t="s">
        <v>27</v>
      </c>
      <c r="O60" s="65" t="s">
        <v>26</v>
      </c>
      <c r="P60" s="79"/>
    </row>
    <row r="61" spans="1:16" s="7" customFormat="1" ht="24.75" customHeight="1" outlineLevel="1" x14ac:dyDescent="0.25">
      <c r="A61" s="144">
        <v>14</v>
      </c>
      <c r="B61" s="64" t="s">
        <v>2665</v>
      </c>
      <c r="C61" s="65" t="s">
        <v>31</v>
      </c>
      <c r="D61" s="63" t="s">
        <v>2690</v>
      </c>
      <c r="E61" s="145">
        <v>42709</v>
      </c>
      <c r="F61" s="145">
        <v>43084</v>
      </c>
      <c r="G61" s="160">
        <f t="shared" si="3"/>
        <v>12.5</v>
      </c>
      <c r="H61" s="122" t="s">
        <v>2687</v>
      </c>
      <c r="I61" s="63" t="s">
        <v>459</v>
      </c>
      <c r="J61" s="63" t="s">
        <v>463</v>
      </c>
      <c r="K61" s="66">
        <v>801755546</v>
      </c>
      <c r="L61" s="65" t="s">
        <v>1148</v>
      </c>
      <c r="M61" s="67"/>
      <c r="N61" s="65" t="s">
        <v>27</v>
      </c>
      <c r="O61" s="65" t="s">
        <v>26</v>
      </c>
      <c r="P61" s="79"/>
    </row>
    <row r="62" spans="1:16" s="7" customFormat="1" ht="24.75" customHeight="1" outlineLevel="1" x14ac:dyDescent="0.25">
      <c r="A62" s="144">
        <v>15</v>
      </c>
      <c r="B62" s="64" t="s">
        <v>2665</v>
      </c>
      <c r="C62" s="65" t="s">
        <v>31</v>
      </c>
      <c r="D62" s="63" t="s">
        <v>2691</v>
      </c>
      <c r="E62" s="145">
        <v>43067</v>
      </c>
      <c r="F62" s="145">
        <v>43404</v>
      </c>
      <c r="G62" s="160">
        <f t="shared" si="3"/>
        <v>11.233333333333333</v>
      </c>
      <c r="H62" s="122" t="s">
        <v>2687</v>
      </c>
      <c r="I62" s="63" t="s">
        <v>459</v>
      </c>
      <c r="J62" s="63" t="s">
        <v>463</v>
      </c>
      <c r="K62" s="66">
        <v>695972704</v>
      </c>
      <c r="L62" s="65" t="s">
        <v>1148</v>
      </c>
      <c r="M62" s="67"/>
      <c r="N62" s="65" t="s">
        <v>27</v>
      </c>
      <c r="O62" s="65" t="s">
        <v>26</v>
      </c>
      <c r="P62" s="79"/>
    </row>
    <row r="63" spans="1:16" s="7" customFormat="1" ht="24.75" customHeight="1" outlineLevel="1" x14ac:dyDescent="0.25">
      <c r="A63" s="144">
        <v>16</v>
      </c>
      <c r="B63" s="64" t="s">
        <v>2665</v>
      </c>
      <c r="C63" s="65" t="s">
        <v>31</v>
      </c>
      <c r="D63" s="63" t="s">
        <v>2692</v>
      </c>
      <c r="E63" s="145">
        <v>43395</v>
      </c>
      <c r="F63" s="145">
        <v>43449</v>
      </c>
      <c r="G63" s="160">
        <f t="shared" si="3"/>
        <v>1.8</v>
      </c>
      <c r="H63" s="122" t="s">
        <v>2687</v>
      </c>
      <c r="I63" s="63" t="s">
        <v>459</v>
      </c>
      <c r="J63" s="63" t="s">
        <v>463</v>
      </c>
      <c r="K63" s="66">
        <v>80426286</v>
      </c>
      <c r="L63" s="65" t="s">
        <v>1148</v>
      </c>
      <c r="M63" s="67"/>
      <c r="N63" s="65" t="s">
        <v>27</v>
      </c>
      <c r="O63" s="65" t="s">
        <v>26</v>
      </c>
      <c r="P63" s="79"/>
    </row>
    <row r="64" spans="1:16" s="7" customFormat="1" ht="24.75" customHeight="1" outlineLevel="1" x14ac:dyDescent="0.25">
      <c r="A64" s="144">
        <v>17</v>
      </c>
      <c r="B64" s="64" t="s">
        <v>2665</v>
      </c>
      <c r="C64" s="65" t="s">
        <v>31</v>
      </c>
      <c r="D64" s="63" t="s">
        <v>2695</v>
      </c>
      <c r="E64" s="145">
        <v>43313</v>
      </c>
      <c r="F64" s="145">
        <v>43449</v>
      </c>
      <c r="G64" s="160">
        <f t="shared" si="3"/>
        <v>4.5333333333333332</v>
      </c>
      <c r="H64" s="119" t="s">
        <v>2693</v>
      </c>
      <c r="I64" s="63" t="s">
        <v>459</v>
      </c>
      <c r="J64" s="63" t="s">
        <v>463</v>
      </c>
      <c r="K64" s="66">
        <v>121401115</v>
      </c>
      <c r="L64" s="65" t="s">
        <v>1148</v>
      </c>
      <c r="M64" s="67"/>
      <c r="N64" s="65" t="s">
        <v>27</v>
      </c>
      <c r="O64" s="65" t="s">
        <v>26</v>
      </c>
      <c r="P64" s="79"/>
    </row>
    <row r="65" spans="1:16" s="7" customFormat="1" ht="24.75" customHeight="1" outlineLevel="1" x14ac:dyDescent="0.25">
      <c r="A65" s="144">
        <v>18</v>
      </c>
      <c r="B65" s="64" t="s">
        <v>2665</v>
      </c>
      <c r="C65" s="65" t="s">
        <v>31</v>
      </c>
      <c r="D65" s="63" t="s">
        <v>2694</v>
      </c>
      <c r="E65" s="145">
        <v>43451</v>
      </c>
      <c r="F65" s="145">
        <v>43921</v>
      </c>
      <c r="G65" s="160">
        <f t="shared" si="3"/>
        <v>15.666666666666666</v>
      </c>
      <c r="H65" s="119" t="s">
        <v>2693</v>
      </c>
      <c r="I65" s="63" t="s">
        <v>459</v>
      </c>
      <c r="J65" s="63" t="s">
        <v>463</v>
      </c>
      <c r="K65" s="66">
        <v>396806468</v>
      </c>
      <c r="L65" s="65" t="s">
        <v>1148</v>
      </c>
      <c r="M65" s="67"/>
      <c r="N65" s="65" t="s">
        <v>27</v>
      </c>
      <c r="O65" s="65" t="s">
        <v>26</v>
      </c>
      <c r="P65" s="79"/>
    </row>
    <row r="66" spans="1:16" s="7" customFormat="1" ht="24.75" customHeight="1" outlineLevel="1" x14ac:dyDescent="0.25">
      <c r="A66" s="144">
        <v>19</v>
      </c>
      <c r="B66" s="64" t="s">
        <v>2665</v>
      </c>
      <c r="C66" s="65" t="s">
        <v>31</v>
      </c>
      <c r="D66" s="63" t="s">
        <v>2705</v>
      </c>
      <c r="E66" s="145">
        <v>43922</v>
      </c>
      <c r="F66" s="145">
        <v>44165</v>
      </c>
      <c r="G66" s="160">
        <f t="shared" si="3"/>
        <v>8.1</v>
      </c>
      <c r="H66" s="122" t="s">
        <v>2706</v>
      </c>
      <c r="I66" s="63" t="s">
        <v>459</v>
      </c>
      <c r="J66" s="63" t="s">
        <v>463</v>
      </c>
      <c r="K66" s="66">
        <v>773621741</v>
      </c>
      <c r="L66" s="65" t="s">
        <v>1148</v>
      </c>
      <c r="M66" s="67"/>
      <c r="N66" s="65" t="s">
        <v>2634</v>
      </c>
      <c r="O66" s="65" t="s">
        <v>1148</v>
      </c>
      <c r="P66" s="79"/>
    </row>
    <row r="67" spans="1:16" s="7" customFormat="1" ht="24.75" customHeight="1" outlineLevel="1" x14ac:dyDescent="0.25">
      <c r="A67" s="144">
        <v>20</v>
      </c>
      <c r="B67" s="64" t="s">
        <v>2665</v>
      </c>
      <c r="C67" s="65" t="s">
        <v>31</v>
      </c>
      <c r="D67" s="121" t="s">
        <v>2705</v>
      </c>
      <c r="E67" s="145">
        <v>43922</v>
      </c>
      <c r="F67" s="145">
        <v>44165</v>
      </c>
      <c r="G67" s="160">
        <f t="shared" si="3"/>
        <v>8.1</v>
      </c>
      <c r="H67" s="122" t="s">
        <v>2706</v>
      </c>
      <c r="I67" s="63" t="s">
        <v>459</v>
      </c>
      <c r="J67" s="63" t="s">
        <v>465</v>
      </c>
      <c r="K67" s="123">
        <v>773621741</v>
      </c>
      <c r="L67" s="65" t="s">
        <v>1148</v>
      </c>
      <c r="M67" s="67"/>
      <c r="N67" s="65" t="s">
        <v>2634</v>
      </c>
      <c r="O67" s="65" t="s">
        <v>1148</v>
      </c>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43892</v>
      </c>
      <c r="F114" s="145">
        <v>44196</v>
      </c>
      <c r="G114" s="160">
        <f>IF(AND(E114&lt;&gt;"",F114&lt;&gt;""),((F114-E114)/30),"")</f>
        <v>10.133333333333333</v>
      </c>
      <c r="H114" s="122" t="s">
        <v>2708</v>
      </c>
      <c r="I114" s="121" t="s">
        <v>459</v>
      </c>
      <c r="J114" s="121" t="s">
        <v>463</v>
      </c>
      <c r="K114" s="123">
        <v>879766605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2709</v>
      </c>
      <c r="E115" s="145">
        <v>44166</v>
      </c>
      <c r="F115" s="145">
        <v>44773</v>
      </c>
      <c r="G115" s="160">
        <f t="shared" ref="G115:G116" si="4">IF(AND(E115&lt;&gt;"",F115&lt;&gt;""),((F115-E115)/30),"")</f>
        <v>20.233333333333334</v>
      </c>
      <c r="H115" s="64" t="s">
        <v>2710</v>
      </c>
      <c r="I115" s="63" t="s">
        <v>459</v>
      </c>
      <c r="J115" s="63" t="s">
        <v>463</v>
      </c>
      <c r="K115" s="68">
        <v>1866508745</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122"/>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50672417.670000002</v>
      </c>
      <c r="F185" s="92"/>
      <c r="G185" s="93"/>
      <c r="H185" s="88"/>
      <c r="I185" s="90" t="s">
        <v>2627</v>
      </c>
      <c r="J185" s="166">
        <f>+SUM(M179:M183)</f>
        <v>0.02</v>
      </c>
      <c r="K185" s="202" t="s">
        <v>2628</v>
      </c>
      <c r="L185" s="202"/>
      <c r="M185" s="94">
        <f>+J185*(SUM(K20:K35))</f>
        <v>33781611.780000001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34025</v>
      </c>
      <c r="D193" s="5"/>
      <c r="E193" s="126">
        <v>290</v>
      </c>
      <c r="F193" s="5"/>
      <c r="G193" s="5"/>
      <c r="H193" s="147" t="s">
        <v>2678</v>
      </c>
      <c r="J193" s="5"/>
      <c r="K193" s="127">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2711</v>
      </c>
      <c r="J211" s="27" t="s">
        <v>2622</v>
      </c>
      <c r="K211" s="148" t="s">
        <v>2712</v>
      </c>
      <c r="L211" s="21"/>
      <c r="M211" s="21"/>
      <c r="N211" s="21"/>
      <c r="O211" s="8"/>
    </row>
    <row r="212" spans="1:15" x14ac:dyDescent="0.25">
      <c r="A212" s="9"/>
      <c r="B212" s="27" t="s">
        <v>2619</v>
      </c>
      <c r="C212" s="147" t="s">
        <v>2715</v>
      </c>
      <c r="D212" s="21"/>
      <c r="G212" s="27" t="s">
        <v>2621</v>
      </c>
      <c r="H212" s="148" t="s">
        <v>2714</v>
      </c>
      <c r="J212" s="27" t="s">
        <v>2623</v>
      </c>
      <c r="K212" s="147"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1</cp:lastModifiedBy>
  <cp:lastPrinted>2020-12-28T16:18:04Z</cp:lastPrinted>
  <dcterms:created xsi:type="dcterms:W3CDTF">2020-10-14T21:57:42Z</dcterms:created>
  <dcterms:modified xsi:type="dcterms:W3CDTF">2020-12-28T16:30:28Z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