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SUCRE YA ESTA LISTA\"/>
    </mc:Choice>
  </mc:AlternateContent>
  <xr:revisionPtr revIDLastSave="0" documentId="13_ncr:1_{2DABA0C1-C00A-4F8E-A2B6-BBF6FED150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<sst xmlns="http://schemas.openxmlformats.org/spreadsheetml/2006/main" count="3412" uniqueCount="2772">
  <si>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</si>
  <si>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</si>
  <si>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</si>
  <si>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</si>
  <si>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</si>
  <si>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</si>
  <si>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</si>
  <si>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</si>
  <si>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</si>
  <si>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</si>
  <si>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</si>
  <si>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</si>
  <si>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</si>
  <si>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</si>
  <si>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</si>
  <si>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</si>
  <si>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</si>
  <si>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</si>
  <si>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</si>
  <si>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</si>
  <si>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</si>
  <si>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</si>
  <si>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</si>
  <si>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</si>
  <si>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</si>
  <si>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</si>
  <si>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</si>
  <si>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</si>
  <si>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</si>
  <si>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</si>
  <si>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</si>
  <si>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</si>
  <si>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</si>
  <si>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</si>
  <si>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</si>
  <si>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</si>
  <si>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</si>
  <si>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</si>
  <si>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</si>
  <si>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</si>
  <si>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</si>
  <si>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</si>
  <si>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</si>
  <si>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</si>
  <si>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</si>
  <si>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</si>
  <si>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</si>
  <si>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</si>
  <si>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</si>
  <si>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</si>
  <si>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</si>
  <si>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</si>
  <si>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</si>
  <si>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</si>
  <si>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</si>
  <si>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</si>
  <si>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</si>
  <si>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</si>
  <si>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</si>
  <si>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</si>
  <si>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</si>
  <si>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</si>
  <si>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</si>
  <si>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</si>
  <si>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</si>
  <si>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</si>
  <si>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</si>
  <si>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</si>
  <si>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</si>
  <si>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</si>
  <si>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</si>
  <si>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</si>
  <si>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</si>
  <si>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</si>
  <si>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</si>
  <si>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</si>
  <si>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</si>
  <si>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</si>
  <si>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</si>
  <si>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</si>
  <si>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</si>
  <si>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</si>
  <si>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</si>
  <si>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</si>
  <si>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</si>
  <si>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</si>
  <si>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</si>
  <si>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</si>
  <si>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</si>
  <si>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</si>
  <si>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</si>
  <si>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</si>
  <si>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</si>
  <si>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</si>
  <si>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</si>
  <si>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</si>
  <si>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</si>
  <si>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</si>
  <si>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</si>
  <si>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</si>
  <si>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</si>
  <si>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</si>
  <si>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</si>
  <si>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</si>
  <si>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</si>
  <si>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</si>
  <si>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</si>
  <si>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</si>
  <si>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</si>
  <si>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</si>
  <si>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</si>
  <si>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</si>
  <si>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</si>
  <si>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</si>
  <si>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</si>
  <si>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</si>
  <si>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</si>
  <si>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</si>
  <si>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</si>
  <si>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</si>
  <si>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</si>
  <si>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</si>
  <si>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</si>
  <si>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</si>
  <si>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</si>
  <si>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</si>
  <si>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</si>
  <si>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</si>
  <si>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</si>
  <si>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</si>
  <si>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</si>
  <si>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</si>
  <si>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</si>
  <si>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</si>
  <si>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</si>
  <si>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</si>
  <si>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</si>
  <si>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</si>
  <si>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</si>
  <si>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</si>
  <si>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</si>
  <si>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</si>
  <si>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</si>
  <si>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</si>
  <si>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</si>
  <si>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</si>
  <si>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</si>
  <si>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</si>
  <si>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</si>
  <si>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</si>
  <si>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</si>
  <si>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</si>
  <si>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</si>
  <si>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</si>
  <si>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</si>
  <si>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</si>
  <si>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</si>
  <si>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</si>
  <si>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</si>
  <si>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</si>
  <si>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</si>
  <si>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</si>
  <si>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</si>
  <si>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</si>
  <si>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</si>
  <si>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</si>
  <si>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</si>
  <si>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</si>
  <si>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</si>
  <si>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</si>
  <si>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</si>
  <si>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</si>
  <si>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</si>
  <si>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</si>
  <si>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</si>
  <si>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</si>
  <si>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</si>
  <si>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</si>
  <si>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</si>
  <si>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</si>
  <si>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</si>
  <si>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</si>
  <si>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</si>
  <si>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</si>
  <si>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</si>
  <si>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</si>
  <si>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</si>
  <si>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</si>
  <si>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</si>
  <si>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</si>
  <si>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</si>
  <si>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</si>
  <si>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</si>
  <si>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</si>
  <si>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</si>
  <si>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</si>
  <si>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</si>
  <si>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</si>
  <si>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</si>
  <si>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</si>
  <si>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</si>
  <si>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</si>
  <si>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</si>
  <si>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</si>
  <si>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</si>
  <si>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</si>
  <si>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</si>
  <si>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</si>
  <si>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</si>
  <si>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</si>
  <si>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</si>
  <si>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</si>
  <si>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</si>
  <si>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</si>
  <si>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</si>
  <si>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</si>
  <si>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</si>
  <si>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</si>
  <si>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</si>
  <si>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</si>
  <si>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</si>
  <si>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</si>
  <si>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</si>
  <si>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</si>
  <si>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</si>
  <si>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</si>
  <si>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</si>
  <si>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</si>
  <si>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</si>
  <si>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</si>
  <si>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</si>
  <si>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</si>
  <si>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</si>
  <si>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</si>
  <si>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</si>
  <si>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</si>
  <si>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</si>
  <si>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</si>
  <si>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</si>
  <si>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</si>
  <si>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</si>
  <si>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</si>
  <si>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</si>
  <si>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</si>
  <si>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</si>
  <si>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</si>
  <si>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</si>
  <si>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</si>
  <si>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</si>
  <si>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</si>
  <si>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</si>
  <si>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</si>
  <si>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</si>
  <si>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</si>
  <si>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</si>
  <si>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</si>
  <si>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</si>
  <si>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</si>
  <si>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</si>
  <si>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</si>
  <si>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</si>
  <si>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</si>
  <si>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</si>
  <si>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</si>
  <si>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</si>
  <si>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</si>
  <si>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</si>
  <si>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</si>
  <si>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</si>
  <si>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</si>
  <si>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</si>
  <si>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</si>
  <si>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</si>
  <si>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</si>
  <si>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</si>
  <si>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</si>
  <si>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</si>
  <si>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</si>
  <si>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</si>
  <si>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</si>
  <si>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</si>
  <si>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</si>
  <si>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</si>
  <si>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</si>
  <si>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</si>
  <si>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</si>
  <si>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</si>
  <si>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</si>
  <si>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</si>
  <si>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</si>
  <si>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</si>
  <si>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</si>
  <si>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</si>
  <si>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</si>
  <si>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</si>
  <si>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</si>
  <si>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</si>
  <si>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</si>
  <si>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</si>
  <si>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</si>
  <si>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</si>
  <si>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</si>
  <si>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</si>
  <si>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</si>
  <si>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</si>
  <si>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</si>
  <si>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</si>
  <si>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</si>
  <si>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</si>
  <si>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</si>
  <si>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</si>
  <si>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</si>
  <si>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</si>
  <si>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</si>
  <si>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</si>
  <si>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</si>
  <si>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</si>
  <si>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</si>
  <si>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</si>
  <si>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</si>
  <si>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</si>
  <si>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</si>
  <si>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</si>
  <si>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</si>
  <si>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</si>
  <si>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</si>
  <si>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</si>
  <si>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</si>
  <si>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</si>
  <si>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</si>
  <si>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</si>
  <si>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</si>
  <si>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</si>
  <si>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</si>
  <si>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</si>
  <si>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</si>
  <si>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</si>
  <si>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</si>
  <si>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</si>
  <si>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</si>
  <si>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</si>
  <si>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</si>
  <si>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</si>
  <si>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</si>
  <si>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</si>
  <si>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</si>
  <si>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</si>
  <si>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</si>
  <si>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</si>
  <si>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</si>
  <si>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</si>
  <si>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</si>
  <si>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</si>
  <si>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</si>
  <si>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</si>
  <si>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</si>
  <si>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</si>
  <si>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</si>
  <si>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</si>
  <si>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</si>
  <si>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</si>
  <si>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</si>
  <si>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</si>
  <si>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</si>
  <si>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</si>
  <si>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</si>
  <si>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</si>
  <si>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</si>
  <si>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</si>
  <si>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</si>
  <si>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</si>
  <si>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</si>
  <si>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</si>
  <si>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</si>
  <si>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</si>
  <si>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</si>
  <si>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</si>
  <si>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</si>
  <si>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</si>
  <si>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</si>
  <si>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</si>
  <si>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</si>
  <si>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</si>
  <si>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</si>
  <si>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</si>
  <si>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</si>
  <si>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</si>
  <si>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</si>
  <si>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</si>
  <si>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</si>
  <si>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</si>
  <si>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</si>
  <si>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</si>
  <si>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</si>
  <si>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</si>
  <si>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</si>
  <si>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</si>
  <si>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</si>
  <si>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</si>
  <si>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</si>
  <si>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</si>
  <si>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</si>
  <si>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</si>
  <si>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</si>
  <si>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</si>
  <si>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</si>
  <si>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</si>
  <si>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</si>
  <si>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</si>
  <si>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</si>
  <si>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</si>
  <si>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</si>
  <si>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</si>
  <si>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</si>
  <si>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</si>
  <si>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</si>
  <si>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</si>
  <si>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</si>
  <si>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</si>
  <si>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</si>
  <si>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</si>
  <si>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</si>
  <si>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</si>
  <si>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</si>
  <si>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</si>
  <si>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</si>
  <si>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</si>
  <si>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</si>
  <si>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</si>
  <si>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</si>
  <si>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</si>
  <si>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</si>
  <si>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</si>
  <si>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</si>
  <si>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</si>
  <si>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</si>
  <si>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</si>
  <si>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</si>
  <si>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</si>
  <si>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</si>
  <si>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</si>
  <si>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</si>
  <si>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</si>
  <si>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</si>
  <si>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</si>
  <si>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</si>
  <si>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</si>
  <si>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</si>
  <si>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</si>
  <si>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</si>
  <si>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</si>
  <si>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</si>
  <si>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</si>
  <si>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</si>
  <si>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</si>
  <si>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</si>
  <si>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</si>
  <si>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</si>
  <si>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</si>
  <si>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</si>
  <si>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</si>
  <si>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</si>
  <si>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</si>
  <si>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</si>
  <si>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</si>
  <si>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</si>
  <si>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</si>
  <si>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</si>
  <si>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</si>
  <si>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</si>
  <si>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</si>
  <si>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</si>
  <si>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</si>
  <si>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</si>
  <si>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</si>
  <si>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</si>
  <si>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</si>
  <si>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</si>
  <si>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</si>
  <si>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</si>
  <si>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</si>
  <si>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</si>
  <si>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</si>
  <si>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</si>
  <si>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</si>
  <si>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</si>
  <si>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</si>
  <si>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</si>
  <si>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</si>
  <si>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</si>
  <si>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</si>
  <si>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</si>
  <si>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</si>
  <si>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</si>
  <si>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</si>
  <si>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</si>
  <si>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</si>
  <si>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</si>
  <si>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</si>
  <si>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</si>
  <si>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</si>
  <si>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</si>
  <si>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</si>
  <si>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</si>
  <si>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</si>
  <si>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</si>
  <si>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</si>
  <si>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</si>
  <si>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</si>
  <si>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</si>
  <si>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</si>
  <si>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</si>
  <si>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</si>
  <si>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</si>
  <si>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</si>
  <si>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</si>
  <si>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</si>
  <si>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</si>
  <si>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</si>
  <si>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</si>
  <si>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</si>
  <si>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</si>
  <si>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</si>
  <si>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</si>
  <si>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</si>
  <si>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</si>
  <si>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</si>
  <si>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</si>
  <si>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</si>
  <si>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</si>
  <si>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</si>
  <si>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</si>
  <si>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</si>
  <si>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</si>
  <si>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</si>
  <si>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</si>
  <si>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</si>
  <si>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</si>
  <si>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</si>
  <si>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</si>
  <si>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</si>
  <si>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</si>
  <si>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</si>
  <si>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</si>
  <si>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</si>
  <si>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</si>
  <si>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</si>
  <si>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</si>
  <si>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</si>
  <si>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</si>
  <si>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</si>
  <si>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</si>
  <si>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</si>
  <si>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</si>
  <si>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</si>
  <si>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</si>
  <si>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</si>
  <si>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</si>
  <si>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</si>
  <si>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</si>
  <si>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</si>
  <si>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</si>
  <si>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</si>
  <si>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</si>
  <si>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</si>
  <si>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</si>
  <si>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</si>
  <si>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</si>
  <si>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</si>
  <si>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</si>
  <si>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</si>
  <si>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</si>
  <si>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</si>
  <si>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</si>
  <si>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</si>
  <si>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</si>
  <si>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</si>
  <si>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</si>
  <si>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</si>
  <si>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</si>
  <si>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</si>
  <si>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</si>
  <si>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</si>
  <si>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</si>
  <si>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</si>
  <si>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</si>
  <si>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</si>
  <si>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</si>
  <si>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</si>
  <si>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</si>
  <si>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</si>
  <si>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</si>
  <si>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</si>
  <si>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</si>
  <si>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</si>
  <si>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</si>
  <si>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</si>
  <si>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</si>
  <si>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</si>
  <si>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</si>
  <si>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</si>
  <si>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</si>
  <si>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</si>
  <si>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</si>
  <si>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</si>
  <si>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</si>
  <si>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</si>
  <si>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</si>
  <si>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</si>
  <si>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</si>
  <si>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</si>
  <si>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</si>
  <si>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</si>
  <si>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</si>
  <si>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</si>
  <si>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</si>
  <si>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</si>
  <si>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</si>
  <si>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</si>
  <si>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</si>
  <si>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</si>
  <si>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</si>
  <si>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</si>
  <si>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</si>
  <si>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</si>
  <si>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</si>
  <si>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</si>
  <si>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</si>
  <si>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</si>
  <si>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</si>
  <si>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</si>
  <si>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</si>
  <si>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</si>
  <si>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</si>
  <si>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</si>
  <si>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</si>
  <si>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</si>
  <si>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</si>
  <si>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</si>
  <si>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</si>
  <si>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</si>
  <si>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</si>
  <si>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</si>
  <si>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</si>
  <si>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</si>
  <si>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</si>
  <si>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</si>
  <si>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</si>
  <si>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</si>
  <si>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</si>
  <si>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</si>
  <si>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</si>
  <si>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</si>
  <si>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</si>
  <si>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</si>
  <si>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</si>
  <si>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</si>
  <si>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</si>
  <si>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</si>
  <si>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</si>
  <si>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</si>
  <si>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</si>
  <si>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</si>
  <si>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</si>
  <si>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</si>
  <si>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</si>
  <si>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</si>
  <si>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</si>
  <si>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</si>
  <si>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</si>
  <si>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</si>
  <si>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</si>
  <si>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</si>
  <si>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</si>
  <si>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</si>
  <si>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</si>
  <si>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</si>
  <si>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</si>
  <si>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</si>
  <si>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</si>
  <si>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</si>
  <si>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</si>
  <si>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</si>
  <si>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</si>
  <si>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</si>
  <si>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</si>
  <si>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</si>
  <si>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</si>
  <si>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</si>
  <si>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</si>
  <si>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</si>
  <si>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</si>
  <si>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</si>
  <si>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</si>
  <si>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</si>
  <si>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</si>
  <si>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</si>
  <si>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</si>
  <si>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</si>
  <si>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</si>
  <si>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</si>
  <si>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</si>
  <si>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</si>
  <si>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</si>
  <si>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</si>
  <si>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</si>
  <si>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</si>
  <si>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</si>
  <si>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</si>
  <si>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</si>
  <si>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</si>
  <si>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</si>
  <si>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</si>
  <si>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</si>
  <si>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</si>
  <si>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</si>
  <si>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</si>
  <si>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</si>
  <si>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</si>
  <si>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</si>
  <si>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</si>
  <si>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</si>
  <si>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</si>
  <si>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</si>
  <si>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</si>
  <si>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</si>
  <si>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</si>
  <si>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</si>
  <si>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</si>
  <si>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</si>
  <si>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</si>
  <si>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</si>
  <si>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</si>
  <si>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</si>
  <si>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</si>
  <si>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</si>
  <si>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</si>
  <si>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</si>
  <si>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</si>
  <si>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</si>
  <si>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</si>
  <si>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</si>
  <si>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</si>
  <si>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</si>
  <si>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</si>
  <si>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</si>
  <si>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</si>
  <si>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</si>
  <si>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</si>
  <si>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</si>
  <si>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</si>
  <si>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</si>
  <si>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</si>
  <si>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</si>
  <si>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</si>
  <si>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</si>
  <si>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</si>
  <si>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</si>
  <si>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</si>
  <si>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</si>
  <si>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</si>
  <si>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</si>
  <si>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</si>
  <si>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</si>
  <si>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</si>
  <si>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</si>
  <si>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</si>
  <si>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</si>
  <si>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</si>
  <si>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</si>
  <si>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</si>
  <si>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</si>
  <si>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</si>
  <si>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</si>
  <si>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</si>
  <si>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</si>
  <si>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</si>
  <si>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</si>
  <si>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</si>
  <si>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</si>
  <si>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</si>
  <si>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</si>
  <si>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</si>
  <si>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</si>
  <si>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</si>
  <si>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</si>
  <si>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</si>
  <si>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</si>
  <si>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</si>
  <si>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</si>
  <si>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</si>
  <si>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</si>
  <si>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</si>
  <si>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</si>
  <si>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</si>
  <si>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</si>
  <si>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</si>
  <si>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</si>
  <si>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</si>
  <si>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</si>
  <si>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</si>
  <si>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</si>
  <si>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</si>
  <si>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</si>
  <si>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</si>
  <si>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</si>
  <si>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</si>
  <si>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</si>
  <si>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</si>
  <si>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</si>
  <si>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</si>
  <si>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</si>
  <si>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</si>
  <si>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</si>
  <si>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</si>
  <si>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</si>
  <si>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</si>
  <si>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</si>
  <si>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</si>
  <si>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</si>
  <si>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</si>
  <si>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</si>
  <si>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</si>
  <si>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</si>
  <si>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</si>
  <si>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</si>
  <si>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</si>
  <si>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</si>
  <si>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</si>
  <si>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</si>
  <si>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</si>
  <si>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</si>
  <si>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</si>
  <si>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</si>
  <si>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</si>
  <si>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</si>
  <si>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</si>
  <si>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</si>
  <si>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</si>
  <si>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</si>
  <si>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</si>
  <si>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</si>
  <si>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</si>
  <si>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</si>
  <si>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</si>
  <si>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</si>
  <si>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</si>
  <si>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</si>
  <si>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</si>
  <si>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</si>
  <si>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</si>
  <si>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</si>
  <si>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</si>
  <si>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</si>
  <si>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</si>
  <si>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</si>
  <si>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</si>
  <si>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</si>
  <si>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</si>
  <si>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</si>
  <si>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</si>
  <si>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</si>
  <si>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</si>
  <si>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</si>
  <si>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</si>
  <si>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</si>
  <si>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</si>
  <si>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</si>
  <si>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</si>
  <si>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</si>
  <si>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</si>
  <si>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</si>
  <si>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</si>
  <si>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</si>
  <si>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</si>
  <si>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</si>
  <si>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</si>
  <si>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</si>
  <si>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</si>
  <si>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</si>
  <si>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</si>
  <si>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</si>
  <si>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</si>
  <si>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</si>
  <si>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</si>
  <si>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</si>
  <si>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</si>
  <si>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</si>
  <si>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</si>
  <si>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</si>
  <si>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</si>
  <si>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</si>
  <si>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</si>
  <si>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</si>
  <si>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</si>
  <si>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</si>
  <si>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</si>
  <si>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</si>
  <si>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</si>
  <si>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</si>
  <si>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</si>
  <si>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</si>
  <si>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</si>
  <si>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</si>
  <si>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</si>
  <si>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</si>
  <si>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</si>
  <si>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</si>
  <si>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</si>
  <si>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</si>
  <si>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</si>
  <si>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</si>
  <si>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</si>
  <si>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</si>
  <si>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</si>
  <si>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</si>
  <si>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</si>
  <si>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</si>
  <si>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</si>
  <si>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</si>
  <si>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</si>
  <si>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</si>
  <si>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</si>
  <si>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</si>
  <si>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</si>
  <si>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</si>
  <si>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</si>
  <si>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</si>
  <si>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</si>
  <si>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</si>
  <si>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</si>
  <si>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</si>
  <si>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</si>
  <si>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</si>
  <si>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</si>
  <si>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</si>
  <si>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</si>
  <si>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</si>
  <si>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</si>
  <si>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</si>
  <si>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</si>
  <si>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</si>
  <si>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</si>
  <si>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</si>
  <si>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</si>
  <si>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</si>
  <si>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</si>
  <si>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</si>
  <si>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</si>
  <si>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</si>
  <si>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</si>
  <si>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</si>
  <si>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</si>
  <si>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</si>
  <si>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</si>
  <si>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</si>
  <si>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</si>
  <si>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</si>
  <si>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</si>
  <si>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</si>
  <si>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</si>
  <si>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</si>
  <si>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</si>
  <si>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</si>
  <si>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</si>
  <si>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</si>
  <si>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</si>
  <si>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</si>
  <si>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</si>
  <si>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</si>
  <si>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</si>
  <si>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</si>
  <si>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</si>
  <si>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</si>
  <si>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</si>
  <si>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</si>
  <si>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</si>
  <si>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</si>
  <si>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</si>
  <si>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</si>
  <si>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</si>
  <si>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</si>
  <si>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</si>
  <si>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</si>
  <si>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</si>
  <si>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</si>
  <si>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</si>
  <si>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</si>
  <si>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</si>
  <si>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</si>
  <si>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</si>
  <si>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</si>
  <si>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</si>
  <si>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</si>
  <si>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</si>
  <si>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</si>
  <si>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</si>
  <si>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</si>
  <si>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</si>
  <si>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</si>
  <si>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</si>
  <si>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</si>
  <si>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</si>
  <si>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</si>
  <si>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</si>
  <si>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</si>
  <si>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</si>
  <si>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</si>
  <si>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</si>
  <si>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</si>
  <si>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</si>
  <si>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</si>
  <si>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</si>
  <si>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</si>
  <si>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</si>
  <si>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</si>
  <si>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</si>
  <si>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</si>
  <si>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</si>
  <si>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</si>
  <si>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</si>
  <si>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</si>
  <si>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</si>
  <si>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</si>
  <si>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</si>
  <si>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</si>
  <si>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</si>
  <si>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</si>
  <si>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</si>
  <si>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</si>
  <si>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</si>
  <si>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</si>
  <si>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</si>
  <si>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</si>
  <si>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</si>
  <si>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</si>
  <si>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</si>
  <si>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</si>
  <si>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</si>
  <si>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</si>
  <si>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</si>
  <si>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</si>
  <si>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</si>
  <si>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</si>
  <si>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</si>
  <si>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</si>
  <si>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</si>
  <si>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</si>
  <si>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</si>
  <si>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</si>
  <si>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</si>
  <si>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</si>
  <si>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</si>
  <si>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</si>
  <si>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</si>
  <si>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</si>
  <si>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</si>
  <si>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</si>
  <si>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</si>
  <si>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</si>
  <si>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</si>
  <si>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</si>
  <si>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</si>
  <si>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</si>
  <si>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</si>
  <si>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</si>
  <si>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</si>
  <si>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</si>
  <si>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</si>
  <si>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</si>
  <si>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</si>
  <si>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</si>
  <si>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</si>
  <si>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</si>
  <si>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</si>
  <si>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</si>
  <si>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</si>
  <si>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</si>
  <si>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</si>
  <si>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</si>
  <si>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</si>
  <si>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</si>
  <si>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</si>
  <si>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</si>
  <si>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</si>
  <si>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</si>
  <si>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</si>
  <si>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</si>
  <si>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</si>
  <si>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</si>
  <si>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</si>
  <si>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</si>
  <si>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</si>
  <si>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</si>
  <si>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</si>
  <si>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</si>
  <si>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</si>
  <si>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</si>
  <si>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</si>
  <si>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</si>
  <si>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</si>
  <si>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</si>
  <si>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</si>
  <si>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</si>
  <si>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</si>
  <si>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</si>
  <si>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</si>
  <si>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</si>
  <si>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</si>
  <si>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</si>
  <si>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</si>
  <si>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</si>
  <si>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</si>
  <si>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</si>
  <si>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</si>
  <si>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</si>
  <si>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</si>
  <si>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</si>
  <si>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</si>
  <si>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</si>
  <si>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</si>
  <si>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</si>
  <si>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</si>
  <si>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</si>
  <si>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</si>
  <si>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</si>
  <si>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</si>
  <si>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</si>
  <si>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</si>
  <si>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</si>
  <si>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</si>
  <si>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</si>
  <si>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</si>
  <si>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</si>
  <si>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</si>
  <si>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</si>
  <si>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</si>
  <si>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</si>
  <si>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</si>
  <si>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</si>
  <si>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</si>
  <si>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</si>
  <si>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</si>
  <si>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</si>
  <si>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</si>
  <si>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</si>
  <si>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</si>
  <si>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</si>
  <si>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</si>
  <si>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</si>
  <si>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</si>
  <si>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</si>
  <si>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</si>
  <si>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</si>
  <si>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</si>
  <si>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</si>
  <si>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</si>
  <si>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</si>
  <si>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</si>
  <si>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</si>
  <si>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</si>
  <si>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</si>
  <si>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</si>
  <si>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</si>
  <si>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</si>
  <si>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</si>
  <si>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</si>
  <si>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</si>
  <si>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</si>
  <si>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</si>
  <si>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</si>
  <si>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</si>
  <si>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</si>
  <si>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</si>
  <si>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</si>
  <si>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</si>
  <si>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</si>
  <si>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</si>
  <si>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</si>
  <si>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</si>
  <si>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</si>
  <si>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</si>
  <si>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</si>
  <si>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</si>
  <si>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</si>
  <si>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</si>
  <si>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</si>
  <si>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</si>
  <si>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</si>
  <si>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</si>
  <si>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</si>
  <si>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</si>
  <si>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</si>
  <si>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</si>
  <si>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</si>
  <si>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</si>
  <si>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</si>
  <si>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</si>
  <si>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</si>
  <si>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</si>
  <si>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</si>
  <si>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</si>
  <si>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</si>
  <si>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</si>
  <si>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</si>
  <si>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</si>
  <si>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</si>
  <si>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</si>
  <si>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</si>
  <si>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</si>
  <si>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</si>
  <si>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</si>
  <si>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</si>
  <si>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</si>
  <si>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</si>
  <si>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</si>
  <si>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</si>
  <si>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</si>
  <si>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</si>
  <si>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</si>
  <si>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</si>
  <si>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</si>
  <si>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</si>
  <si>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</si>
  <si>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</si>
  <si>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</si>
  <si>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</si>
  <si>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</si>
  <si>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</si>
  <si>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</si>
  <si>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</si>
  <si>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</si>
  <si>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</si>
  <si>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</si>
  <si>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</si>
  <si>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</si>
  <si>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</si>
  <si>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</si>
  <si>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</si>
  <si>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</si>
  <si>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</si>
  <si>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</si>
  <si>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</si>
  <si>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</si>
  <si>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</si>
  <si>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</si>
  <si>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</si>
  <si>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</si>
  <si>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</si>
  <si>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</si>
  <si>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</si>
  <si>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</si>
  <si>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</si>
  <si>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</si>
  <si>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</si>
  <si>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</si>
  <si>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</si>
  <si>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</si>
  <si>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</si>
  <si>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</si>
  <si>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</si>
  <si>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</si>
  <si>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</si>
  <si>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</si>
  <si>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</si>
  <si>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</si>
  <si>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</si>
  <si>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</si>
  <si>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</si>
  <si>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</si>
  <si>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</si>
  <si>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</si>
  <si>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</si>
  <si>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</si>
  <si>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</si>
  <si>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</si>
  <si>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</si>
  <si>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</si>
  <si>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</si>
  <si>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</si>
  <si>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</si>
  <si>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</si>
  <si>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</si>
  <si>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</si>
  <si>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</si>
  <si>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</si>
  <si>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</si>
  <si>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</si>
  <si>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</si>
  <si>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</si>
  <si>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</si>
  <si>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</si>
  <si>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</si>
  <si>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</si>
  <si>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</si>
  <si>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</si>
  <si>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</si>
  <si>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</si>
  <si>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</si>
  <si>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</si>
  <si>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</si>
  <si>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</si>
  <si>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</si>
  <si>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</si>
  <si>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</si>
  <si>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</si>
  <si>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</si>
  <si>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</si>
  <si>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</si>
  <si>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</si>
  <si>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</si>
  <si>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</si>
  <si>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</si>
  <si>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</si>
  <si>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</si>
  <si>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</si>
  <si>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</si>
  <si>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</si>
  <si>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</si>
  <si>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</si>
  <si>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</si>
  <si>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</si>
  <si>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</si>
  <si>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</si>
  <si>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</si>
  <si>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</si>
  <si>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</si>
  <si>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</si>
  <si>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</si>
  <si>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</si>
  <si>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</si>
  <si>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</si>
  <si>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</si>
  <si>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</si>
  <si>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</si>
  <si>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</si>
  <si>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</si>
  <si>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</si>
  <si>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</si>
  <si>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</si>
  <si>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</si>
  <si>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</si>
  <si>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</si>
  <si>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</si>
  <si>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</si>
  <si>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</si>
  <si>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</si>
  <si>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</si>
  <si>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</si>
  <si>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</si>
  <si>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</si>
  <si>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</si>
  <si>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</si>
  <si>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</si>
  <si>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</si>
  <si>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</si>
  <si>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</si>
  <si>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</si>
  <si>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</si>
  <si>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</si>
  <si>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</si>
  <si>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</si>
  <si>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</si>
  <si>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</si>
  <si>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</si>
  <si>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</si>
  <si>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</si>
  <si>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</si>
  <si>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</si>
  <si>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</si>
  <si>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</si>
  <si>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</si>
  <si>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</si>
  <si>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</si>
  <si>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</si>
  <si>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</si>
  <si>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</si>
  <si>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</si>
  <si>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</si>
  <si>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</si>
  <si>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</si>
  <si>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</si>
  <si>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</si>
  <si>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</si>
  <si>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</si>
  <si>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</si>
  <si>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</si>
  <si>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</si>
  <si>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</si>
  <si>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</si>
  <si>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</si>
  <si>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</si>
  <si>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</si>
  <si>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</si>
  <si>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</si>
  <si>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</si>
  <si>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</si>
  <si>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</si>
  <si>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</si>
  <si>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</si>
  <si>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</si>
  <si>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</si>
  <si>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</si>
  <si>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</si>
  <si>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</si>
  <si>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</si>
  <si>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</si>
  <si>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</si>
  <si>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</si>
  <si>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</si>
  <si>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</si>
  <si>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</si>
  <si>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</si>
  <si>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</si>
  <si>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</si>
  <si>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</si>
  <si>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</si>
  <si>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</si>
  <si>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</si>
  <si>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</si>
  <si>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</si>
  <si>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</si>
  <si>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</si>
  <si>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</si>
  <si>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</si>
  <si>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</si>
  <si>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</si>
  <si>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</si>
  <si>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</si>
  <si>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</si>
  <si>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</si>
  <si>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</si>
  <si>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</si>
  <si>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</si>
  <si>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</si>
  <si>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</si>
  <si>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</si>
  <si>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</si>
  <si>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</si>
  <si>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</si>
  <si>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</si>
  <si>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</si>
  <si>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</si>
  <si>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</si>
  <si>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</si>
  <si>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</si>
  <si>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</si>
  <si>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</si>
  <si>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</si>
  <si>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</si>
  <si>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</si>
  <si>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</si>
  <si>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</si>
  <si>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</si>
  <si>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</si>
  <si>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</si>
  <si>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</si>
  <si>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</si>
  <si>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</si>
  <si>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</si>
  <si>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</si>
  <si>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</si>
  <si>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</si>
  <si>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</si>
  <si>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</si>
  <si>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</si>
  <si>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</si>
  <si>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</si>
  <si>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</si>
  <si>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</si>
  <si>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</si>
  <si>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</si>
  <si>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</si>
  <si>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</si>
  <si>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</si>
  <si>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</si>
  <si>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</si>
  <si>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</si>
  <si>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</si>
  <si>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</si>
  <si>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</si>
  <si>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</si>
  <si>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</si>
  <si>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</si>
  <si>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</si>
  <si>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</si>
  <si>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</si>
  <si>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</si>
  <si>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</si>
  <si>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</si>
  <si>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</si>
  <si>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</si>
  <si>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</si>
  <si>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</si>
  <si>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</si>
  <si>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</si>
  <si>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</si>
  <si>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</si>
  <si>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</si>
  <si>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</si>
  <si>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</si>
  <si>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</si>
  <si>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</si>
  <si>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</si>
  <si>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</si>
  <si>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</si>
  <si>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</si>
  <si>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</si>
  <si>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</si>
  <si>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</si>
  <si>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</si>
  <si>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</si>
  <si>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</si>
  <si>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</si>
  <si>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</si>
  <si>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</si>
  <si>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</si>
  <si>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</si>
  <si>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</si>
  <si>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</si>
  <si>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</si>
  <si>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</si>
  <si>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</si>
  <si>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</si>
  <si>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</si>
  <si>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</si>
  <si>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</si>
  <si>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</si>
  <si>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</si>
  <si>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</si>
  <si>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</si>
  <si>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</si>
  <si>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</si>
  <si>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</si>
  <si>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</si>
  <si>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</si>
  <si>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</si>
  <si>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</si>
  <si>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</si>
  <si>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</si>
  <si>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</si>
  <si>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</si>
  <si>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</si>
  <si>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</si>
  <si>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</si>
  <si>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</si>
  <si>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</si>
  <si>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</si>
  <si>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</si>
  <si>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</si>
  <si>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</si>
  <si>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</si>
  <si>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</si>
  <si>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</si>
  <si>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</si>
  <si>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</si>
  <si>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</si>
  <si>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</si>
  <si>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</si>
  <si>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</si>
  <si>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</si>
  <si>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</si>
  <si>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</si>
  <si>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</si>
  <si>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</si>
  <si>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</si>
  <si>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</si>
  <si>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</si>
  <si>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</si>
  <si>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</si>
  <si>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</si>
  <si>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</si>
  <si>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</si>
  <si>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</si>
  <si>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</si>
  <si>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</si>
  <si>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</si>
  <si>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</si>
  <si>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</si>
  <si>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</si>
  <si>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</si>
  <si>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</si>
  <si>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</si>
  <si>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</si>
  <si>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</si>
  <si>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</si>
  <si>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</si>
  <si>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</si>
  <si>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</si>
  <si>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</si>
  <si>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</si>
  <si>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</si>
  <si>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</si>
  <si>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</si>
  <si>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</si>
  <si>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</si>
  <si>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</si>
  <si>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</si>
  <si>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</si>
  <si>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</si>
  <si>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</si>
  <si>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</si>
  <si>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</si>
  <si>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</si>
  <si>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</si>
  <si>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</si>
  <si>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</si>
  <si>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</si>
  <si>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</si>
  <si>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</si>
  <si>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</si>
  <si>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</si>
  <si>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</si>
  <si>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</si>
  <si>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</si>
  <si>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</si>
  <si>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</si>
  <si>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</si>
  <si>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</si>
  <si>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</si>
  <si>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</si>
  <si>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</si>
  <si>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</si>
  <si>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</si>
  <si>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</si>
  <si>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</si>
  <si>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</si>
  <si>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</si>
  <si>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</si>
  <si>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</si>
  <si>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</si>
  <si>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</si>
  <si>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</si>
  <si>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</si>
  <si>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</si>
  <si>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</si>
  <si>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</si>
  <si>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</si>
  <si>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</si>
  <si>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</si>
  <si>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</si>
  <si>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</si>
  <si>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</si>
  <si>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</si>
  <si>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</si>
  <si>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</si>
  <si>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</si>
  <si>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</si>
  <si>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</si>
  <si>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</si>
  <si>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</si>
  <si>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</si>
  <si>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</si>
  <si>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</si>
  <si>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</si>
  <si>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</si>
  <si>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</si>
  <si>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</si>
  <si>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</si>
  <si>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</si>
  <si>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</si>
  <si>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</si>
  <si>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</si>
  <si>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</si>
  <si>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</si>
  <si>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</si>
  <si>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</si>
  <si>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</si>
  <si>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</si>
  <si>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</si>
  <si>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</si>
  <si>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</si>
  <si>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</si>
  <si>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</si>
  <si>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</si>
  <si>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</si>
  <si>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</si>
  <si>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</si>
  <si>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</si>
  <si>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</si>
  <si>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</si>
  <si>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</si>
  <si>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</si>
  <si>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</si>
  <si>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</si>
  <si>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</si>
  <si>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</si>
  <si>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</si>
  <si>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</si>
  <si>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</si>
  <si>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</si>
  <si>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</si>
  <si>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</si>
  <si>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</si>
  <si>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</si>
  <si>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</si>
  <si>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</si>
  <si>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</si>
  <si>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</si>
  <si>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</si>
  <si>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</si>
  <si>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</si>
  <si>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</si>
  <si>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</si>
  <si>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</si>
  <si>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</si>
  <si>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</si>
  <si>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</si>
  <si>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</si>
  <si>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</si>
  <si>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</si>
  <si>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</si>
  <si>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</si>
  <si>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</si>
  <si>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</si>
  <si>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</si>
  <si>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</si>
  <si>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</si>
  <si>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</si>
  <si>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</si>
  <si>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</si>
  <si>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</si>
  <si>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</si>
  <si>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</si>
  <si>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</si>
  <si>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</si>
  <si>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</si>
  <si>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</si>
  <si>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</si>
  <si>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</si>
  <si>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</si>
  <si>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</si>
  <si>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</si>
  <si>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</si>
  <si>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</si>
  <si>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</si>
  <si>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</si>
  <si>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</si>
  <si>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</si>
  <si>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</si>
  <si>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</si>
  <si>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</si>
  <si>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</si>
  <si>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</si>
  <si>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</si>
  <si>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</si>
  <si>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</si>
  <si>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</si>
  <si>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</si>
  <si>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</si>
  <si>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</si>
  <si>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</si>
  <si>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</si>
  <si>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</si>
  <si>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</si>
  <si>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</si>
  <si>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</si>
  <si>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</si>
  <si>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</si>
  <si>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</si>
  <si>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</si>
  <si>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</si>
  <si>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</si>
  <si>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</si>
  <si>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</si>
  <si>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</si>
  <si>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</si>
  <si>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</si>
  <si>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</si>
  <si>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</si>
  <si>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</si>
  <si>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</si>
  <si>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</si>
  <si>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</si>
  <si>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</si>
  <si>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</si>
  <si>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</si>
  <si>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</si>
  <si>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</si>
  <si>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</si>
  <si>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</si>
  <si>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</si>
  <si>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</si>
  <si>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</si>
  <si>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</si>
  <si>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</si>
  <si>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</si>
  <si>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</si>
  <si>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</si>
  <si>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</si>
  <si>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</si>
  <si>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</si>
  <si>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</si>
  <si>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</si>
  <si>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</si>
  <si>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</si>
  <si>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</si>
  <si>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</si>
  <si>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</si>
  <si>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</si>
  <si>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</si>
  <si>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</si>
  <si>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</si>
  <si>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</si>
  <si>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</si>
  <si>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</si>
  <si>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</si>
  <si>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</si>
  <si>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</si>
  <si>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</si>
  <si>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</si>
  <si>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</si>
  <si>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</si>
  <si>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</si>
  <si>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</si>
  <si>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</si>
  <si>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</si>
  <si>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</si>
  <si>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</si>
  <si>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</si>
  <si>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</si>
  <si>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</si>
  <si>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</si>
  <si>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</si>
  <si>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</si>
  <si>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</si>
  <si>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</si>
  <si>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</si>
  <si>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</si>
  <si>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</si>
  <si>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</si>
  <si>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</si>
  <si>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</si>
  <si>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</si>
  <si>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</si>
  <si>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</si>
  <si>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</si>
  <si>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</si>
  <si>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</si>
  <si>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</si>
  <si>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</si>
  <si>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</si>
  <si>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</si>
  <si>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</si>
  <si>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</si>
  <si>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</si>
  <si>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</si>
  <si>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</si>
  <si>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</si>
  <si>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</si>
  <si>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</si>
  <si>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</si>
  <si>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</si>
  <si>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</si>
  <si>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</si>
  <si>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</si>
  <si>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</si>
  <si>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</si>
  <si>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</si>
  <si>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</si>
  <si>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</si>
  <si>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</si>
  <si>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</si>
  <si>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</si>
  <si>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</si>
  <si>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</si>
  <si>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</si>
  <si>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</si>
  <si>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</si>
  <si>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</si>
  <si>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</si>
  <si>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</si>
  <si>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</si>
  <si>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</si>
  <si>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</si>
  <si>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</si>
  <si>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</si>
  <si>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</si>
  <si>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</si>
  <si>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</si>
  <si>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</si>
  <si>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</si>
  <si>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</si>
  <si>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</si>
  <si>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</si>
  <si>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</si>
  <si>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</si>
  <si>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</si>
  <si>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</si>
  <si>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</si>
  <si>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</si>
  <si>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</si>
  <si>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</si>
  <si>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</si>
  <si>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</si>
  <si>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</si>
  <si>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</si>
  <si>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</si>
  <si>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</si>
  <si>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</si>
  <si>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</si>
  <si>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</si>
  <si>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</si>
  <si>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</si>
  <si>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</si>
  <si>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</si>
  <si>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</si>
  <si>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</si>
  <si>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</si>
  <si>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</si>
  <si>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</si>
  <si>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</si>
  <si>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</si>
  <si>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</si>
  <si>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</si>
  <si>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</si>
  <si>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</si>
  <si>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</si>
  <si>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</si>
  <si>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</si>
  <si>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</si>
  <si>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</si>
  <si>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</si>
  <si>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</si>
  <si>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</si>
  <si>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</si>
  <si>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</si>
  <si>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</si>
  <si>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</si>
  <si>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</si>
  <si>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</si>
  <si>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</si>
  <si>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</si>
  <si>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</si>
  <si>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</si>
  <si>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</si>
  <si>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</si>
  <si>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</si>
  <si>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</si>
  <si>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</si>
  <si>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</si>
  <si>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</si>
  <si>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</si>
  <si>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</si>
  <si>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</si>
  <si>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</si>
  <si>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</si>
  <si>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</si>
  <si>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</si>
  <si>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</si>
  <si>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</si>
  <si>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</si>
  <si>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</si>
  <si>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</si>
  <si>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</si>
  <si>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</si>
  <si>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</si>
  <si>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</si>
  <si>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</si>
  <si>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</si>
  <si>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</si>
  <si>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</si>
  <si>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</si>
  <si>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</si>
  <si>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</si>
  <si>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</si>
  <si>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</si>
  <si>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</si>
  <si>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</si>
  <si>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</si>
  <si>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</si>
  <si>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</si>
  <si>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</si>
  <si>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</si>
  <si>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</si>
  <si>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</si>
  <si>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</si>
  <si>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</si>
  <si>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</si>
  <si>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</si>
  <si>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</si>
  <si>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</si>
  <si>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</si>
  <si>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</si>
  <si>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</si>
  <si>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</si>
  <si>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</si>
  <si>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</si>
  <si>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</si>
  <si>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</si>
  <si>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</si>
  <si>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</si>
  <si>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</si>
  <si>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</si>
  <si>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</si>
  <si>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</si>
  <si>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</si>
  <si>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</si>
  <si>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</si>
  <si>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</si>
  <si>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</si>
  <si>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</si>
  <si>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</si>
  <si>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</si>
  <si>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</si>
  <si>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</si>
  <si>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</si>
  <si>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</si>
  <si>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</si>
  <si>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</si>
  <si>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</si>
  <si>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</si>
  <si>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</si>
  <si>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</si>
  <si>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</si>
  <si>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</si>
  <si>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</si>
  <si>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</si>
  <si>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</si>
  <si>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</si>
  <si>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</si>
  <si>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</si>
  <si>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</si>
  <si>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</si>
  <si>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</si>
  <si>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</si>
  <si>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</si>
  <si>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</si>
  <si>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</si>
  <si>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</si>
  <si>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</si>
  <si>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</si>
  <si>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</si>
  <si>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</si>
  <si>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</si>
  <si>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</si>
  <si>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</si>
  <si>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</si>
  <si>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</si>
  <si>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</si>
  <si>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</si>
  <si>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</si>
  <si>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</si>
  <si>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</si>
  <si>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</si>
  <si>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</si>
  <si>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</si>
  <si>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</si>
  <si>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</si>
  <si>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</si>
  <si>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</si>
  <si>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</si>
  <si>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</si>
  <si>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</si>
  <si>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</si>
  <si>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</si>
  <si>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</si>
  <si>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</si>
  <si>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</si>
  <si>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</si>
  <si>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</si>
  <si>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</si>
  <si>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</si>
  <si>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</si>
  <si>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</si>
  <si>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</si>
  <si>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</si>
  <si>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</si>
  <si>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</si>
  <si>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</si>
  <si>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</si>
  <si>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</si>
  <si>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</si>
  <si>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</si>
  <si>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</si>
  <si>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</si>
  <si>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</si>
  <si>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</si>
  <si>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</si>
  <si>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</si>
  <si>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</si>
  <si>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</si>
  <si>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</si>
  <si>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</si>
  <si>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</si>
  <si>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</si>
  <si>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</si>
  <si>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</si>
  <si>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</si>
  <si>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</si>
  <si>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</si>
  <si>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</si>
  <si>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</si>
  <si>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</si>
  <si>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</si>
  <si>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</si>
  <si>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</si>
  <si>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</si>
  <si>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</si>
  <si>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</si>
  <si>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</si>
  <si>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</si>
  <si>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</si>
  <si>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</si>
  <si>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</si>
  <si>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</si>
  <si>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</si>
  <si>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</si>
  <si>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</si>
  <si>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</si>
  <si>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</si>
  <si>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</si>
  <si>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</si>
  <si>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</si>
  <si>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</si>
  <si>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</si>
  <si>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</si>
  <si>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</si>
  <si>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</si>
  <si>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</si>
  <si>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</si>
  <si>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</si>
  <si>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</si>
  <si>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</si>
  <si>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</si>
  <si>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</si>
  <si>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</si>
  <si>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</si>
  <si>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</si>
  <si>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</si>
  <si>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</si>
  <si>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</si>
  <si>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</si>
  <si>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</si>
  <si>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</si>
  <si>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</si>
  <si>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</si>
  <si>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</si>
  <si>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</si>
  <si>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</si>
  <si>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</si>
  <si>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</si>
  <si>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</si>
  <si>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</si>
  <si>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</si>
  <si>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</si>
  <si>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</si>
  <si>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</si>
  <si>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</si>
  <si>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</si>
  <si>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</si>
  <si>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</si>
  <si>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</si>
  <si>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</si>
  <si>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</si>
  <si>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</si>
  <si>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</si>
  <si>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</si>
  <si>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</si>
  <si>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</si>
  <si>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</si>
  <si>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</si>
  <si>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</si>
  <si>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</si>
  <si>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</si>
  <si>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</si>
  <si>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</si>
  <si>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</si>
  <si>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</si>
  <si>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</si>
  <si>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</si>
  <si>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</si>
  <si>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</si>
  <si>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</si>
  <si>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</si>
  <si>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</si>
  <si>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</si>
  <si>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</si>
  <si>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</si>
  <si>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</si>
  <si>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</si>
  <si>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</si>
  <si>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</si>
  <si>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</si>
  <si>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</si>
  <si>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</si>
  <si>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</si>
  <si>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</si>
  <si>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</si>
  <si>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</si>
  <si>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</si>
  <si>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</si>
  <si>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</si>
  <si>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</si>
  <si>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</si>
  <si>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</si>
  <si>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</si>
  <si>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</si>
  <si>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</si>
  <si>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</si>
  <si>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</si>
  <si>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</si>
  <si>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</si>
  <si>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</si>
  <si>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</si>
  <si>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</si>
  <si>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</si>
  <si>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</si>
  <si>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</si>
  <si>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</si>
  <si>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</si>
  <si>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</si>
  <si>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</si>
  <si>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</si>
  <si>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</si>
  <si>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</si>
  <si>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</si>
  <si>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</si>
  <si>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</si>
  <si>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</si>
  <si>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</si>
  <si>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</si>
  <si>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</si>
  <si>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</si>
  <si>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</si>
  <si>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</si>
  <si>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</si>
  <si>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</si>
  <si>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</si>
  <si>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</si>
  <si>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</si>
  <si>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</si>
  <si>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</si>
  <si>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</si>
  <si>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</si>
  <si>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</si>
  <si>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</si>
  <si>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</si>
  <si>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</si>
  <si>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</si>
  <si>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</si>
  <si>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</si>
  <si>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</si>
  <si>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</si>
  <si>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</si>
  <si>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</si>
  <si>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</si>
  <si>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</si>
  <si>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</si>
  <si>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</si>
  <si>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</si>
  <si>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</si>
  <si>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</si>
  <si>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</si>
  <si>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</si>
  <si>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</si>
  <si>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</si>
  <si>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</si>
  <si>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</si>
  <si>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</si>
  <si>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</si>
  <si>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</si>
  <si>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</si>
  <si>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</si>
  <si>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</si>
  <si>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</si>
  <si>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</si>
  <si>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</si>
  <si>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</si>
  <si>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</si>
  <si>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</si>
  <si>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</si>
  <si>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</si>
  <si>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</si>
  <si>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</si>
  <si>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</si>
  <si>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</si>
  <si>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</si>
  <si>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</si>
  <si>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</si>
  <si>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</si>
  <si>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</si>
  <si>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</si>
  <si>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</si>
  <si>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</si>
  <si>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</si>
  <si>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</si>
  <si>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</si>
  <si>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</si>
  <si>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</si>
  <si>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</si>
  <si>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</si>
  <si>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</si>
  <si>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</si>
  <si>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</si>
  <si>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</si>
  <si>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</si>
  <si>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</si>
  <si>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</si>
  <si>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</si>
  <si>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</si>
  <si>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</si>
  <si>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</si>
  <si>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</si>
  <si>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</si>
  <si>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</si>
  <si>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</si>
  <si>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</si>
  <si>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</si>
  <si>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</si>
  <si>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</si>
  <si>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</si>
  <si>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</si>
  <si>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</si>
  <si>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</si>
  <si>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</si>
  <si>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</si>
  <si>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</si>
  <si>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</si>
  <si>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</si>
  <si>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</si>
  <si>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</si>
  <si>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</si>
  <si>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</si>
  <si>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</si>
  <si>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</si>
  <si>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</si>
  <si>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</si>
  <si>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</si>
  <si>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</si>
  <si>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</si>
  <si>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</si>
  <si>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</si>
  <si>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</si>
  <si>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</si>
  <si>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</si>
  <si>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</si>
  <si>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</si>
  <si>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</si>
  <si>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</si>
  <si>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</si>
  <si>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</si>
  <si>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</si>
  <si>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</si>
  <si>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</si>
  <si>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</si>
  <si>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</si>
  <si>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</si>
  <si>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</si>
  <si>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</si>
  <si>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</si>
  <si>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</si>
  <si>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</si>
  <si>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</si>
  <si>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</si>
  <si>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</si>
  <si>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</si>
  <si>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</si>
  <si>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</si>
  <si>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</si>
  <si>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</si>
  <si>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</si>
  <si>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</si>
  <si>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</si>
  <si>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</si>
  <si>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</si>
  <si>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</si>
  <si>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</si>
  <si>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</si>
  <si>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</si>
  <si>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</si>
  <si>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</si>
  <si>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</si>
  <si>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</si>
  <si>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</si>
  <si>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</si>
  <si>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</si>
  <si>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</si>
  <si>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</si>
  <si>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</si>
  <si>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</si>
  <si>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</si>
  <si>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</si>
  <si>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</si>
  <si>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</si>
  <si>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</si>
  <si>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</si>
  <si>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</si>
  <si>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</si>
  <si>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</si>
  <si>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</si>
  <si>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</si>
  <si>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</si>
  <si>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</si>
  <si>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</si>
  <si>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</si>
  <si>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</si>
  <si>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</si>
  <si>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</si>
  <si>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</si>
  <si>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</si>
  <si>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</si>
  <si>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</si>
  <si>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</si>
  <si>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</si>
  <si>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</si>
  <si>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</si>
  <si>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</si>
  <si>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</si>
  <si>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</si>
  <si>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</si>
  <si>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</si>
  <si>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</si>
  <si>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</si>
  <si>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</si>
  <si>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</si>
  <si>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</si>
  <si>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</si>
  <si>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</si>
  <si>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</si>
  <si>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</si>
  <si>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</si>
  <si>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</si>
  <si>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</si>
  <si>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</si>
  <si>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</si>
  <si>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</si>
  <si>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</si>
  <si>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</si>
  <si>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</si>
  <si>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</si>
  <si>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</si>
  <si>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</si>
  <si>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</si>
  <si>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</si>
  <si>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</si>
  <si>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</si>
  <si>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</si>
  <si>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</si>
  <si>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</si>
  <si>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</si>
  <si>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</si>
  <si>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</si>
  <si>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</si>
  <si>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</si>
  <si>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</si>
  <si>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</si>
  <si>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</si>
  <si>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</si>
  <si>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</si>
  <si>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</si>
  <si>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</si>
  <si>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</si>
  <si>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</si>
  <si>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</si>
  <si>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</si>
  <si>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</si>
  <si>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</si>
  <si>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</si>
  <si>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</si>
  <si>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</si>
  <si>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</si>
  <si>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</si>
  <si>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</si>
  <si>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</si>
  <si>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</si>
  <si>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</si>
  <si>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</si>
  <si>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</si>
  <si>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</si>
  <si>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</si>
  <si>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</si>
  <si>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</si>
  <si>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</si>
  <si>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</si>
  <si>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</si>
  <si>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</si>
  <si>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</si>
  <si>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</si>
  <si>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</si>
  <si>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</si>
  <si>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</si>
  <si>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</si>
  <si>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</si>
  <si>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</si>
  <si>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</si>
  <si>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</si>
  <si>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</si>
  <si>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</si>
  <si>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</si>
  <si>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</si>
  <si>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</si>
  <si>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</si>
  <si>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</si>
  <si>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</si>
  <si>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</si>
  <si>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</si>
  <si>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</si>
  <si>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</si>
  <si>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</si>
  <si>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</si>
  <si>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</si>
  <si>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</si>
  <si>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</si>
  <si>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</si>
  <si>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</si>
  <si>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</si>
  <si>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</si>
  <si>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</si>
  <si>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</si>
  <si>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</si>
  <si>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</si>
  <si>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</si>
  <si>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</si>
  <si>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</si>
  <si>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</si>
  <si>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</si>
  <si>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</si>
  <si>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</si>
  <si>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</si>
  <si>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</si>
  <si>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</si>
  <si>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</si>
  <si>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</si>
  <si>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</si>
  <si>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</si>
  <si>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</si>
  <si>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</si>
  <si>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</si>
  <si>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</si>
  <si>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</si>
  <si>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</si>
  <si>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</si>
  <si>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</si>
  <si>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</si>
  <si>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</si>
  <si>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</si>
  <si>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</si>
  <si>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</si>
  <si>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</si>
  <si>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</si>
  <si>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</si>
  <si>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</si>
  <si>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</si>
  <si>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</si>
  <si>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</si>
  <si>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</si>
  <si>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</si>
  <si>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</si>
  <si>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</si>
  <si>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</si>
  <si>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</si>
  <si>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</si>
  <si>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</si>
  <si>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</si>
  <si>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</si>
  <si>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</si>
  <si>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</si>
  <si>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</si>
  <si>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</si>
  <si>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</si>
  <si>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</si>
  <si>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</si>
  <si>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</si>
  <si>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</si>
  <si>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</si>
  <si>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</si>
  <si>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</si>
  <si>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</si>
  <si>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</si>
  <si>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</si>
  <si>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</si>
  <si>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</si>
  <si>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</si>
  <si>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</si>
  <si>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</si>
  <si>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</si>
  <si>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</si>
  <si>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</si>
  <si>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</si>
  <si>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</si>
  <si>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</si>
  <si>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</si>
  <si>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</si>
  <si>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</si>
  <si>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</si>
  <si>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</si>
  <si>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</si>
  <si>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</si>
  <si>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</si>
  <si>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</si>
  <si>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</si>
  <si>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</si>
  <si>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</si>
  <si>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</si>
  <si>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</si>
  <si>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</si>
  <si>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</si>
  <si>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</si>
  <si>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</si>
  <si>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</si>
  <si>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</si>
  <si>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</si>
  <si>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</si>
  <si>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</si>
  <si>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</si>
  <si>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</si>
  <si>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</si>
  <si>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</si>
  <si>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</si>
  <si>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</si>
  <si>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</si>
  <si>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</si>
  <si>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</si>
  <si>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</si>
  <si>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</si>
  <si>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</si>
  <si>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</si>
  <si>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</si>
  <si>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</si>
  <si>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</si>
  <si>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</si>
  <si>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</si>
  <si>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</si>
  <si>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</si>
  <si>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</si>
  <si>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</si>
  <si>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</si>
  <si>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</si>
  <si>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</si>
  <si>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</si>
  <si>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</si>
  <si>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</si>
  <si>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</si>
  <si>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</si>
  <si>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</si>
  <si>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</si>
  <si>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</si>
  <si>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</si>
  <si>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</si>
  <si>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</si>
  <si>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</si>
  <si>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</si>
  <si>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</si>
  <si>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</si>
  <si>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</si>
  <si>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</si>
  <si>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</si>
  <si>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</si>
  <si>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</si>
  <si>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</si>
  <si>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</si>
  <si>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</si>
  <si>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</si>
  <si>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</si>
  <si>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</si>
  <si>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</si>
  <si>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</si>
  <si>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</si>
  <si>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</si>
  <si>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</si>
  <si>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</si>
  <si>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</si>
  <si>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</si>
  <si>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</si>
  <si>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</si>
  <si>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</si>
  <si>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</si>
  <si>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</si>
  <si>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</si>
  <si>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</si>
  <si>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</si>
  <si>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</si>
  <si>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</si>
  <si>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</si>
  <si>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</si>
  <si>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</si>
  <si>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</si>
  <si>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</si>
  <si>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</si>
  <si>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</si>
  <si>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</si>
  <si>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</si>
  <si>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</si>
  <si>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</si>
  <si>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</si>
  <si>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</si>
  <si>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</si>
  <si>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</si>
  <si>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</si>
  <si>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</si>
  <si>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</si>
  <si>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</si>
  <si>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</si>
  <si>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</si>
  <si>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</si>
  <si>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</si>
  <si>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</si>
  <si>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</si>
  <si>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</si>
  <si>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</si>
  <si>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</si>
  <si>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</si>
  <si>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</si>
  <si>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</si>
  <si>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</si>
  <si>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</si>
  <si>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</si>
  <si>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</si>
  <si>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</si>
  <si>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</si>
  <si>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</si>
  <si>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</si>
  <si>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</si>
  <si>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</si>
  <si>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</si>
  <si>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</si>
  <si>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</si>
  <si>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</si>
  <si>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</si>
  <si>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</si>
  <si>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</si>
  <si>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</si>
  <si>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</si>
  <si>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</si>
  <si>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</si>
  <si>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</si>
  <si>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</si>
  <si>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</si>
  <si>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</si>
  <si>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</si>
  <si>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</si>
  <si>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</si>
  <si>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</si>
  <si>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</si>
  <si>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</si>
  <si>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</si>
  <si>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</si>
  <si>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</si>
  <si>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</si>
  <si>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</si>
  <si>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</si>
  <si>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</si>
  <si>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</si>
  <si>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</si>
  <si>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</si>
  <si>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</si>
  <si>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</si>
  <si>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</si>
  <si>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</si>
  <si>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</si>
  <si>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</si>
  <si>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</si>
  <si>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</si>
  <si>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</si>
  <si>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</si>
  <si>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</si>
  <si>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</si>
  <si>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</si>
  <si>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</si>
  <si>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</si>
  <si>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</si>
  <si>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</si>
  <si>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</si>
  <si>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</si>
  <si>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</si>
  <si>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</si>
  <si>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</si>
  <si>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</si>
  <si>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</si>
  <si>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2021-70-10001706</t>
  </si>
  <si>
    <t xml:space="preserv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</si>
</sst>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453</v>
      </c>
      <c r="I15" s="32" t="s">
        <v>2624</v>
      </c>
      <c r="J15" s="108" t="s">
        <v>2626</v>
      </c>
      <c r="L15" s="210" t="s">
        <v>8</v>
      </c>
      <c r="M15" s="21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187"/>
      <c r="I20" s="145" t="s">
        <v>453</v>
      </c>
      <c r="J20" s="146" t="s">
        <v>977</v>
      </c>
      <c r="K20" s="147">
        <v>1733137046</v>
      </c>
      <c r="L20" s="148">
        <v>44242</v>
      </c>
      <c r="M20" s="148">
        <v>44561</v>
      </c>
      <c r="N20" s="132">
        <f>+(M20-L20)/30</f>
        <v>10.633333333333333</v>
      </c>
      <c r="O20" s="135"/>
      <c r="U20" s="131"/>
      <c r="V20" s="105">
        <f ca="1">NOW()</f>
        <v>44194.763561342595</v>
      </c>
      <c r="W20" s="105">
        <f ca="1">NOW()</f>
        <v>44194.763561342595</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179" t="str">
        <f>VLOOKUP(B20,EAS!A2:B1439,2,0)</f>
        <v>FUNDACION AMOR FE Y ESPERANZA</v>
      </c>
      <c r="C38" s="179"/>
      <c r="D38" s="179"/>
      <c r="E38" s="179"/>
      <c r="F38" s="179"/>
      <c r="G38" s="5"/>
      <c r="H38" s="129"/>
      <c r="I38" s="191" t="s">
        <v>7</v>
      </c>
      <c r="J38" s="191"/>
      <c r="K38" s="191"/>
      <c r="L38" s="191"/>
      <c r="M38" s="191"/>
      <c r="N38" s="191"/>
      <c r="O38" s="130"/>
    </row>
    <row r="39" spans="1:16" ht="42.95" customHeight="1" thickBot="1" x14ac:dyDescent="0.3">
      <c r="A39" s="10"/>
      <c r="B39" s="11"/>
      <c r="C39" s="11"/>
      <c r="D39" s="11"/>
      <c r="E39" s="11"/>
      <c r="F39" s="11"/>
      <c r="G39" s="11"/>
      <c r="H39" s="10"/>
      <c r="I39" s="223" t="s">
        <v>2771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2668</v>
      </c>
      <c r="C179" s="222"/>
      <c r="D179" s="222"/>
      <c r="E179" s="167">
        <v>0.02</v>
      </c>
      <c r="F179" s="166">
        <v>0.01</v>
      </c>
      <c r="G179" s="161">
        <f>IF(F179&gt;0,SUM(E179+F179),"")</f>
        <v>0.03</v>
      </c>
      <c r="H179" s="5"/>
      <c r="I179" s="222" t="s">
        <v>2670</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51994111.379999995</v>
      </c>
      <c r="F185" s="92"/>
      <c r="G185" s="93"/>
      <c r="H185" s="88"/>
      <c r="I185" s="90" t="s">
        <v>2627</v>
      </c>
      <c r="J185" s="162">
        <f>+SUM(M179:M183)</f>
        <v>0.02</v>
      </c>
      <c r="K185" s="203" t="s">
        <v>2628</v>
      </c>
      <c r="L185" s="203"/>
      <c r="M185" s="94">
        <f>+J185*(SUM(K20:K35))</f>
        <v>34662740.920000002</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