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NUEVA CONTRATACION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<sst xmlns="http://schemas.openxmlformats.org/spreadsheetml/2006/main" count="3215" uniqueCount="2737">
  <si>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</si>
  <si>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</si>
  <si>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</si>
  <si>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</si>
  <si>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</si>
  <si>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</si>
  <si>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</si>
  <si>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</si>
  <si>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</si>
  <si>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</si>
  <si>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</si>
  <si>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</si>
  <si>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</si>
  <si>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</si>
  <si>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</si>
  <si>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</si>
  <si>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</si>
  <si>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</si>
  <si>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</si>
  <si>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</si>
  <si>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</si>
  <si>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</si>
  <si>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</si>
  <si>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</si>
  <si>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</si>
  <si>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</si>
  <si>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</si>
  <si>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</si>
  <si>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</si>
  <si>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</si>
  <si>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</si>
  <si>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</si>
  <si>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</si>
  <si>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</si>
  <si>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</si>
  <si>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</si>
  <si>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</si>
  <si>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</si>
  <si>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</si>
  <si>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</si>
  <si>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</si>
  <si>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</si>
  <si>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</si>
  <si>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</si>
  <si>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</si>
  <si>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</si>
  <si>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</si>
  <si>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</si>
  <si>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</si>
  <si>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</si>
  <si>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</si>
  <si>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</si>
  <si>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</si>
  <si>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</si>
  <si>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</si>
  <si>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</si>
  <si>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</si>
  <si>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</si>
  <si>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</si>
  <si>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</si>
  <si>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</si>
  <si>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</si>
  <si>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</si>
  <si>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</si>
  <si>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</si>
  <si>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</si>
  <si>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</si>
  <si>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</si>
  <si>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</si>
  <si>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</si>
  <si>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</si>
  <si>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</si>
  <si>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</si>
  <si>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</si>
  <si>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</si>
  <si>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</si>
  <si>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</si>
  <si>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</si>
  <si>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</si>
  <si>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</si>
  <si>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</si>
  <si>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</si>
  <si>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</si>
  <si>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</si>
  <si>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</si>
  <si>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</si>
  <si>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</si>
  <si>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</si>
  <si>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</si>
  <si>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</si>
  <si>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</si>
  <si>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</si>
  <si>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</si>
  <si>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</si>
  <si>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</si>
  <si>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</si>
  <si>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</si>
  <si>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</si>
  <si>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</si>
  <si>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</si>
  <si>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</si>
  <si>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</si>
  <si>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</si>
  <si>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</si>
  <si>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</si>
  <si>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</si>
  <si>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</si>
  <si>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</si>
  <si>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</si>
  <si>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</si>
  <si>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</si>
  <si>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</si>
  <si>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</si>
  <si>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</si>
  <si>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</si>
  <si>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</si>
  <si>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</si>
  <si>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</si>
  <si>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</si>
  <si>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</si>
  <si>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</si>
  <si>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</si>
  <si>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</si>
  <si>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</si>
  <si>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</si>
  <si>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</si>
  <si>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</si>
  <si>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</si>
  <si>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</si>
  <si>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</si>
  <si>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</si>
  <si>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</si>
  <si>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</si>
  <si>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</si>
  <si>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</si>
  <si>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</si>
  <si>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</si>
  <si>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</si>
  <si>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</si>
  <si>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</si>
  <si>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</si>
  <si>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</si>
  <si>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</si>
  <si>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</si>
  <si>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</si>
  <si>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</si>
  <si>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</si>
  <si>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</si>
  <si>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</si>
  <si>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</si>
  <si>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</si>
  <si>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</si>
  <si>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</si>
  <si>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</si>
  <si>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</si>
  <si>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</si>
  <si>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</si>
  <si>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</si>
  <si>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</si>
  <si>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</si>
  <si>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</si>
  <si>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</si>
  <si>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</si>
  <si>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</si>
  <si>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</si>
  <si>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</si>
  <si>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</si>
  <si>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</si>
  <si>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</si>
  <si>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</si>
  <si>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</si>
  <si>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</si>
  <si>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</si>
  <si>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</si>
  <si>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</si>
  <si>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</si>
  <si>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</si>
  <si>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</si>
  <si>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</si>
  <si>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</si>
  <si>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</si>
  <si>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</si>
  <si>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</si>
  <si>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</si>
  <si>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</si>
  <si>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</si>
  <si>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</si>
  <si>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</si>
  <si>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</si>
  <si>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</si>
  <si>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</si>
  <si>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</si>
  <si>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</si>
  <si>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</si>
  <si>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</si>
  <si>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</si>
  <si>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</si>
  <si>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</si>
  <si>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</si>
  <si>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</si>
  <si>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</si>
  <si>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</si>
  <si>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</si>
  <si>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</si>
  <si>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</si>
  <si>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</si>
  <si>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</si>
  <si>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</si>
  <si>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</si>
  <si>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</si>
  <si>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</si>
  <si>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</si>
  <si>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</si>
  <si>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</si>
  <si>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</si>
  <si>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</si>
  <si>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</si>
  <si>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</si>
  <si>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</si>
  <si>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</si>
  <si>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</si>
  <si>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</si>
  <si>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</si>
  <si>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</si>
  <si>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</si>
  <si>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</si>
  <si>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</si>
  <si>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</si>
  <si>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</si>
  <si>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</si>
  <si>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</si>
  <si>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</si>
  <si>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</si>
  <si>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</si>
  <si>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</si>
  <si>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</si>
  <si>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</si>
  <si>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</si>
  <si>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</si>
  <si>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</si>
  <si>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</si>
  <si>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</si>
  <si>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</si>
  <si>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</si>
  <si>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</si>
  <si>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</si>
  <si>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</si>
  <si>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</si>
  <si>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</si>
  <si>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</si>
  <si>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</si>
  <si>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</si>
  <si>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</si>
  <si>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</si>
  <si>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</si>
  <si>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</si>
  <si>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</si>
  <si>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</si>
  <si>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</si>
  <si>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</si>
  <si>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</si>
  <si>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</si>
  <si>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</si>
  <si>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</si>
  <si>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</si>
  <si>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</si>
  <si>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</si>
  <si>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</si>
  <si>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</si>
  <si>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</si>
  <si>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</si>
  <si>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</si>
  <si>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</si>
  <si>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</si>
  <si>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</si>
  <si>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</si>
  <si>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</si>
  <si>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</si>
  <si>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</si>
  <si>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</si>
  <si>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</si>
  <si>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</si>
  <si>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</si>
  <si>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</si>
  <si>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</si>
  <si>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</si>
  <si>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</si>
  <si>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</si>
  <si>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</si>
  <si>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</si>
  <si>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</si>
  <si>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</si>
  <si>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</si>
  <si>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</si>
  <si>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</si>
  <si>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</si>
  <si>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</si>
  <si>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</si>
  <si>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</si>
  <si>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</si>
  <si>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</si>
  <si>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</si>
  <si>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</si>
  <si>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</si>
  <si>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</si>
  <si>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</si>
  <si>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</si>
  <si>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</si>
  <si>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</si>
  <si>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</si>
  <si>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</si>
  <si>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</si>
  <si>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</si>
  <si>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</si>
  <si>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</si>
  <si>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</si>
  <si>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</si>
  <si>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</si>
  <si>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</si>
  <si>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</si>
  <si>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</si>
  <si>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</si>
  <si>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</si>
  <si>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</si>
  <si>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</si>
  <si>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</si>
  <si>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</si>
  <si>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</si>
  <si>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</si>
  <si>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</si>
  <si>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</si>
  <si>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</si>
  <si>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</si>
  <si>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</si>
  <si>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</si>
  <si>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</si>
  <si>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</si>
  <si>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</si>
  <si>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</si>
  <si>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</si>
  <si>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</si>
  <si>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</si>
  <si>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</si>
  <si>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</si>
  <si>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</si>
  <si>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</si>
  <si>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</si>
  <si>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</si>
  <si>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</si>
  <si>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</si>
  <si>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</si>
  <si>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</si>
  <si>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</si>
  <si>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</si>
  <si>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</si>
  <si>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</si>
  <si>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</si>
  <si>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</si>
  <si>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</si>
  <si>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</si>
  <si>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</si>
  <si>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</si>
  <si>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</si>
  <si>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</si>
  <si>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</si>
  <si>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</si>
  <si>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</si>
  <si>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</si>
  <si>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</si>
  <si>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</si>
  <si>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</si>
  <si>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</si>
  <si>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</si>
  <si>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</si>
  <si>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</si>
  <si>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</si>
  <si>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</si>
  <si>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</si>
  <si>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</si>
  <si>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</si>
  <si>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</si>
  <si>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</si>
  <si>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</si>
  <si>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</si>
  <si>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</si>
  <si>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</si>
  <si>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</si>
  <si>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</si>
  <si>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</si>
  <si>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</si>
  <si>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</si>
  <si>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</si>
  <si>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</si>
  <si>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</si>
  <si>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</si>
  <si>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</si>
  <si>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</si>
  <si>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</si>
  <si>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</si>
  <si>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</si>
  <si>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</si>
  <si>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</si>
  <si>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</si>
  <si>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</si>
  <si>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</si>
  <si>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</si>
  <si>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</si>
  <si>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</si>
  <si>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</si>
  <si>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</si>
  <si>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</si>
  <si>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</si>
  <si>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</si>
  <si>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</si>
  <si>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</si>
  <si>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</si>
  <si>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</si>
  <si>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</si>
  <si>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</si>
  <si>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</si>
  <si>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</si>
  <si>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</si>
  <si>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</si>
  <si>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</si>
  <si>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</si>
  <si>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</si>
  <si>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</si>
  <si>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</si>
  <si>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</si>
  <si>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</si>
  <si>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</si>
  <si>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</si>
  <si>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</si>
  <si>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</si>
  <si>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</si>
  <si>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</si>
  <si>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</si>
  <si>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</si>
  <si>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</si>
  <si>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</si>
  <si>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</si>
  <si>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</si>
  <si>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</si>
  <si>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</si>
  <si>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</si>
  <si>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</si>
  <si>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</si>
  <si>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</si>
  <si>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</si>
  <si>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</si>
  <si>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</si>
  <si>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</si>
  <si>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</si>
  <si>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</si>
  <si>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</si>
  <si>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</si>
  <si>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</si>
  <si>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</si>
  <si>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</si>
  <si>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</si>
  <si>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</si>
  <si>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</si>
  <si>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</si>
  <si>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</si>
  <si>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</si>
  <si>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</si>
  <si>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</si>
  <si>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</si>
  <si>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</si>
  <si>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</si>
  <si>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</si>
  <si>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</si>
  <si>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</si>
  <si>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</si>
  <si>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</si>
  <si>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</si>
  <si>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</si>
  <si>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</si>
  <si>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</si>
  <si>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</si>
  <si>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</si>
  <si>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</si>
  <si>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</si>
  <si>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</si>
  <si>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</si>
  <si>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</si>
  <si>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</si>
  <si>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</si>
  <si>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</si>
  <si>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</si>
  <si>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</si>
  <si>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</si>
  <si>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</si>
  <si>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</si>
  <si>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</si>
  <si>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</si>
  <si>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</si>
  <si>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</si>
  <si>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</si>
  <si>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</si>
  <si>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</si>
  <si>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</si>
  <si>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</si>
  <si>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</si>
  <si>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</si>
  <si>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</si>
  <si>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</si>
  <si>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</si>
  <si>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</si>
  <si>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</si>
  <si>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</si>
  <si>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</si>
  <si>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</si>
  <si>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</si>
  <si>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</si>
  <si>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</si>
  <si>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</si>
  <si>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</si>
  <si>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</si>
  <si>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</si>
  <si>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</si>
  <si>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</si>
  <si>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</si>
  <si>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</si>
  <si>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</si>
  <si>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</si>
  <si>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</si>
  <si>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</si>
  <si>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</si>
  <si>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</si>
  <si>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</si>
  <si>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</si>
  <si>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</si>
  <si>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</si>
  <si>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</si>
  <si>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</si>
  <si>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</si>
  <si>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</si>
  <si>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</si>
  <si>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</si>
  <si>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</si>
  <si>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</si>
  <si>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</si>
  <si>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</si>
  <si>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</si>
  <si>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</si>
  <si>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</si>
  <si>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</si>
  <si>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</si>
  <si>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</si>
  <si>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</si>
  <si>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</si>
  <si>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</si>
  <si>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</si>
  <si>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</si>
  <si>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</si>
  <si>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</si>
  <si>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</si>
  <si>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</si>
  <si>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</si>
  <si>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</si>
  <si>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</si>
  <si>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</si>
  <si>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</si>
  <si>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</si>
  <si>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</si>
  <si>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</si>
  <si>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</si>
  <si>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</si>
  <si>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</si>
  <si>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</si>
  <si>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</si>
  <si>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</si>
  <si>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</si>
  <si>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</si>
  <si>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</si>
  <si>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</si>
  <si>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</si>
  <si>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</si>
  <si>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</si>
  <si>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</si>
  <si>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</si>
  <si>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</si>
  <si>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</si>
  <si>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</si>
  <si>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</si>
  <si>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</si>
  <si>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</si>
  <si>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</si>
  <si>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</si>
  <si>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</si>
  <si>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</si>
  <si>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</si>
  <si>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</si>
  <si>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</si>
  <si>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</si>
  <si>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</si>
  <si>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</si>
  <si>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</si>
  <si>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</si>
  <si>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</si>
  <si>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</si>
  <si>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</si>
  <si>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</si>
  <si>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</si>
  <si>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</si>
  <si>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</si>
  <si>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</si>
  <si>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</si>
  <si>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</si>
  <si>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</si>
  <si>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</si>
  <si>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</si>
  <si>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</si>
  <si>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</si>
  <si>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</si>
  <si>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</si>
  <si>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</si>
  <si>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</si>
  <si>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</si>
  <si>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</si>
  <si>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</si>
  <si>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</si>
  <si>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</si>
  <si>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</si>
  <si>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</si>
  <si>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</si>
  <si>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</si>
  <si>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</si>
  <si>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</si>
  <si>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</si>
  <si>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</si>
  <si>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</si>
  <si>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</si>
  <si>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</si>
  <si>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</si>
  <si>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</si>
  <si>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</si>
  <si>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</si>
  <si>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</si>
  <si>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</si>
  <si>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</si>
  <si>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</si>
  <si>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</si>
  <si>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</si>
  <si>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</si>
  <si>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</si>
  <si>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</si>
  <si>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</si>
  <si>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</si>
  <si>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</si>
  <si>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</si>
  <si>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</si>
  <si>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</si>
  <si>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</si>
  <si>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</si>
  <si>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</si>
  <si>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</si>
  <si>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</si>
  <si>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</si>
  <si>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</si>
  <si>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</si>
  <si>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</si>
  <si>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</si>
  <si>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</si>
  <si>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</si>
  <si>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</si>
  <si>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</si>
  <si>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</si>
  <si>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</si>
  <si>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</si>
  <si>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</si>
  <si>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</si>
  <si>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</si>
  <si>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</si>
  <si>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</si>
  <si>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</si>
  <si>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</si>
  <si>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</si>
  <si>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</si>
  <si>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</si>
  <si>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</si>
  <si>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</si>
  <si>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</si>
  <si>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</si>
  <si>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</si>
  <si>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</si>
  <si>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</si>
  <si>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</si>
  <si>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</si>
  <si>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</si>
  <si>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</si>
  <si>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</si>
  <si>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</si>
  <si>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</si>
  <si>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</si>
  <si>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</si>
  <si>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</si>
  <si>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</si>
  <si>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</si>
  <si>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</si>
  <si>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</si>
  <si>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</si>
  <si>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</si>
  <si>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</si>
  <si>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</si>
  <si>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</si>
  <si>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</si>
  <si>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</si>
  <si>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</si>
  <si>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</si>
  <si>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</si>
  <si>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</si>
  <si>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</si>
  <si>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</si>
  <si>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</si>
  <si>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</si>
  <si>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</si>
  <si>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</si>
  <si>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</si>
  <si>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</si>
  <si>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</si>
  <si>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</si>
  <si>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</si>
  <si>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</si>
  <si>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</si>
  <si>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</si>
  <si>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</si>
  <si>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</si>
  <si>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</si>
  <si>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</si>
  <si>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</si>
  <si>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</si>
  <si>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</si>
  <si>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</si>
  <si>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</si>
  <si>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</si>
  <si>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</si>
  <si>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</si>
  <si>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</si>
  <si>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</si>
  <si>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</si>
  <si>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</si>
  <si>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</si>
  <si>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</si>
  <si>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</si>
  <si>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</si>
  <si>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</si>
  <si>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</si>
  <si>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</si>
  <si>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</si>
  <si>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</si>
  <si>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</si>
  <si>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</si>
  <si>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</si>
  <si>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</si>
  <si>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</si>
  <si>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</si>
  <si>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</si>
  <si>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</si>
  <si>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</si>
  <si>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</si>
  <si>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</si>
  <si>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</si>
  <si>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</si>
  <si>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</si>
  <si>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</si>
  <si>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</si>
  <si>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</si>
  <si>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</si>
  <si>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</si>
  <si>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</si>
  <si>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</si>
  <si>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</si>
  <si>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</si>
  <si>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</si>
  <si>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</si>
  <si>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</si>
  <si>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</si>
  <si>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</si>
  <si>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</si>
  <si>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</si>
  <si>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</si>
  <si>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</si>
  <si>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</si>
  <si>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</si>
  <si>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</si>
  <si>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</si>
  <si>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</si>
  <si>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</si>
  <si>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</si>
  <si>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</si>
  <si>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</si>
  <si>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</si>
  <si>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</si>
  <si>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</si>
  <si>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</si>
  <si>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</si>
  <si>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</si>
  <si>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</si>
  <si>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</si>
  <si>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</si>
  <si>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</si>
  <si>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</si>
  <si>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</si>
  <si>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</si>
  <si>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</si>
  <si>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</si>
  <si>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</si>
  <si>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</si>
  <si>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</si>
  <si>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</si>
  <si>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</si>
  <si>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</si>
  <si>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</si>
  <si>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</si>
  <si>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</si>
  <si>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</si>
  <si>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</si>
  <si>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</si>
  <si>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</si>
  <si>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</si>
  <si>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</si>
  <si>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</si>
  <si>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</si>
  <si>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</si>
  <si>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</si>
  <si>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</si>
  <si>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</si>
  <si>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</si>
  <si>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</si>
  <si>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</si>
  <si>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</si>
  <si>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</si>
  <si>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</si>
  <si>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</si>
  <si>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</si>
  <si>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</si>
  <si>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</si>
  <si>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</si>
  <si>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</si>
  <si>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</si>
  <si>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</si>
  <si>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</si>
  <si>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</si>
  <si>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</si>
  <si>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</si>
  <si>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</si>
  <si>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</si>
  <si>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</si>
  <si>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</si>
  <si>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</si>
  <si>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</si>
  <si>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</si>
  <si>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</si>
  <si>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</si>
  <si>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</si>
  <si>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</si>
  <si>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</si>
  <si>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</si>
  <si>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</si>
  <si>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</si>
  <si>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</si>
  <si>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</si>
  <si>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</si>
  <si>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</si>
  <si>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</si>
  <si>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</si>
  <si>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</si>
  <si>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</si>
  <si>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</si>
  <si>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</si>
  <si>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</si>
  <si>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</si>
  <si>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</si>
  <si>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</si>
  <si>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</si>
  <si>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</si>
  <si>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</si>
  <si>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</si>
  <si>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</si>
  <si>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</si>
  <si>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</si>
  <si>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</si>
  <si>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</si>
  <si>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</si>
  <si>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</si>
  <si>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</si>
  <si>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</si>
  <si>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</si>
  <si>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</si>
  <si>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</si>
  <si>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</si>
  <si>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</si>
  <si>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</si>
  <si>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</si>
  <si>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</si>
  <si>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</si>
  <si>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</si>
  <si>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</si>
  <si>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</si>
  <si>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</si>
  <si>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</si>
  <si>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</si>
  <si>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</si>
  <si>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</si>
  <si>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</si>
  <si>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</si>
  <si>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</si>
  <si>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</si>
  <si>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</si>
  <si>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</si>
  <si>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</si>
  <si>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</si>
  <si>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</si>
  <si>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</si>
  <si>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</si>
  <si>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</si>
  <si>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</si>
  <si>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</si>
  <si>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</si>
  <si>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</si>
  <si>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</si>
  <si>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</si>
  <si>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</si>
  <si>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</si>
  <si>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</si>
  <si>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</si>
  <si>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</si>
  <si>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</si>
  <si>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</si>
  <si>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</si>
  <si>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</si>
  <si>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</si>
  <si>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</si>
  <si>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</si>
  <si>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</si>
  <si>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</si>
  <si>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</si>
  <si>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</si>
  <si>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</si>
  <si>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</si>
  <si>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</si>
  <si>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</si>
  <si>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</si>
  <si>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</si>
  <si>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</si>
  <si>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</si>
  <si>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</si>
  <si>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</si>
  <si>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</si>
  <si>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</si>
  <si>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</si>
  <si>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</si>
  <si>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</si>
  <si>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</si>
  <si>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</si>
  <si>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</si>
  <si>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</si>
  <si>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</si>
  <si>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</si>
  <si>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</si>
  <si>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</si>
  <si>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</si>
  <si>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</si>
  <si>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</si>
  <si>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</si>
  <si>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</si>
  <si>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</si>
  <si>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</si>
  <si>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</si>
  <si>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</si>
  <si>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</si>
  <si>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</si>
  <si>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</si>
  <si>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</si>
  <si>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</si>
  <si>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</si>
  <si>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</si>
  <si>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</si>
  <si>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</si>
  <si>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</si>
  <si>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</si>
  <si>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</si>
  <si>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</si>
  <si>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</si>
  <si>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</si>
  <si>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</si>
  <si>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</si>
  <si>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</si>
  <si>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</si>
  <si>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</si>
  <si>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</si>
  <si>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</si>
  <si>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</si>
  <si>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</si>
  <si>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</si>
  <si>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</si>
  <si>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</si>
  <si>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</si>
  <si>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</si>
  <si>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</si>
  <si>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</si>
  <si>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</si>
  <si>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</si>
  <si>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</si>
  <si>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</si>
  <si>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</si>
  <si>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</si>
  <si>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</si>
  <si>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</si>
  <si>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</si>
  <si>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</si>
  <si>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</si>
  <si>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</si>
  <si>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</si>
  <si>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</si>
  <si>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</si>
  <si>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</si>
  <si>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</si>
  <si>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</si>
  <si>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</si>
  <si>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</si>
  <si>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</si>
  <si>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</si>
  <si>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</si>
  <si>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</si>
  <si>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</si>
  <si>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</si>
  <si>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</si>
  <si>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</si>
  <si>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</si>
  <si>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</si>
  <si>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</si>
  <si>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</si>
  <si>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</si>
  <si>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</si>
  <si>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</si>
  <si>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</si>
  <si>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</si>
  <si>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</si>
  <si>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</si>
  <si>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</si>
  <si>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</si>
  <si>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</si>
  <si>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</si>
  <si>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</si>
  <si>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</si>
  <si>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</si>
  <si>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</si>
  <si>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</si>
  <si>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</si>
  <si>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</si>
  <si>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</si>
  <si>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</si>
  <si>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</si>
  <si>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</si>
  <si>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</si>
  <si>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</si>
  <si>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</si>
  <si>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</si>
  <si>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</si>
  <si>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</si>
  <si>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</si>
  <si>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</si>
  <si>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</si>
  <si>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</si>
  <si>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</si>
  <si>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</si>
  <si>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</si>
  <si>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</si>
  <si>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</si>
  <si>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</si>
  <si>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</si>
  <si>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</si>
  <si>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</si>
  <si>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</si>
  <si>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</si>
  <si>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</si>
  <si>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</si>
  <si>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</si>
  <si>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</si>
  <si>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</si>
  <si>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</si>
  <si>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</si>
  <si>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</si>
  <si>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</si>
  <si>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</si>
  <si>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</si>
  <si>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</si>
  <si>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</si>
  <si>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</si>
  <si>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</si>
  <si>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</si>
  <si>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</si>
  <si>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</si>
  <si>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</si>
  <si>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</si>
  <si>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</si>
  <si>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</si>
  <si>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</si>
  <si>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</si>
  <si>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</si>
  <si>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</si>
  <si>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</si>
  <si>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</si>
  <si>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</si>
  <si>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</si>
  <si>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</si>
  <si>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</si>
  <si>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</si>
  <si>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</si>
  <si>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</si>
  <si>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</si>
  <si>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</si>
  <si>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</si>
  <si>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</si>
  <si>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</si>
  <si>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</si>
  <si>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</si>
  <si>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</si>
  <si>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</si>
  <si>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</si>
  <si>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</si>
  <si>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</si>
  <si>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</si>
  <si>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</si>
  <si>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</si>
  <si>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</si>
  <si>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</si>
  <si>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</si>
  <si>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</si>
  <si>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</si>
  <si>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</si>
  <si>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</si>
  <si>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</si>
  <si>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</si>
  <si>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</si>
  <si>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</si>
  <si>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</si>
  <si>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</si>
  <si>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</si>
  <si>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</si>
  <si>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</si>
  <si>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</si>
  <si>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</si>
  <si>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</si>
  <si>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</si>
  <si>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</si>
  <si>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</si>
  <si>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</si>
  <si>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</si>
  <si>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</si>
  <si>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</si>
  <si>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</si>
  <si>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</si>
  <si>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</si>
  <si>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</si>
  <si>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</si>
  <si>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</si>
  <si>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</si>
  <si>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</si>
  <si>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</si>
  <si>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</si>
  <si>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</si>
  <si>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</si>
  <si>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</si>
  <si>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</si>
  <si>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</si>
  <si>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</si>
  <si>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</si>
  <si>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</si>
  <si>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</si>
  <si>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</si>
  <si>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</si>
  <si>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</si>
  <si>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</si>
  <si>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</si>
  <si>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</si>
  <si>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</si>
  <si>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</si>
  <si>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</si>
  <si>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</si>
  <si>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</si>
  <si>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</si>
  <si>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</si>
  <si>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</si>
  <si>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</si>
  <si>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</si>
  <si>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</si>
  <si>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</si>
  <si>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</si>
  <si>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</si>
  <si>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</si>
  <si>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</si>
  <si>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</si>
  <si>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</si>
  <si>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</si>
  <si>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</si>
  <si>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</si>
  <si>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</si>
  <si>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</si>
  <si>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</si>
  <si>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</si>
  <si>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</si>
  <si>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</si>
  <si>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</si>
  <si>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</si>
  <si>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</si>
  <si>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</si>
  <si>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</si>
  <si>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</si>
  <si>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</si>
  <si>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</si>
  <si>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</si>
  <si>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</si>
  <si>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</si>
  <si>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</si>
  <si>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</si>
  <si>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</si>
  <si>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</si>
  <si>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</si>
  <si>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</si>
  <si>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</si>
  <si>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</si>
  <si>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</si>
  <si>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</si>
  <si>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</si>
  <si>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</si>
  <si>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</si>
  <si>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</si>
  <si>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</si>
  <si>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</si>
  <si>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</si>
  <si>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</si>
  <si>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</si>
  <si>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</si>
  <si>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</si>
  <si>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</si>
  <si>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</si>
  <si>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</si>
  <si>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</si>
  <si>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</si>
  <si>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</si>
  <si>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</si>
  <si>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</si>
  <si>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</si>
  <si>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</si>
  <si>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</si>
  <si>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</si>
  <si>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</si>
  <si>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</si>
  <si>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</si>
  <si>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</si>
  <si>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</si>
  <si>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</si>
  <si>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</si>
  <si>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</si>
  <si>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</si>
  <si>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</si>
  <si>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</si>
  <si>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</si>
  <si>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</si>
  <si>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</si>
  <si>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</si>
  <si>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</si>
  <si>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</si>
  <si>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</si>
  <si>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</si>
  <si>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</si>
  <si>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</si>
  <si>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</si>
  <si>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</si>
  <si>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</si>
  <si>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</si>
  <si>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</si>
  <si>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</si>
  <si>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</si>
  <si>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</si>
  <si>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</si>
  <si>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</si>
  <si>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</si>
  <si>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</si>
  <si>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</si>
  <si>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</si>
  <si>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</si>
  <si>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</si>
  <si>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</si>
  <si>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</si>
  <si>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</si>
  <si>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</si>
  <si>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</si>
  <si>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</si>
  <si>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</si>
  <si>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</si>
  <si>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</si>
  <si>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</si>
  <si>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</si>
  <si>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</si>
  <si>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</si>
  <si>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</si>
  <si>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</si>
  <si>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</si>
  <si>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</si>
  <si>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</si>
  <si>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</si>
  <si>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</si>
  <si>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</si>
  <si>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</si>
  <si>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</si>
  <si>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</si>
  <si>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</si>
  <si>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</si>
  <si>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</si>
  <si>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</si>
  <si>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</si>
  <si>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</si>
  <si>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</si>
  <si>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</si>
  <si>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</si>
  <si>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</si>
  <si>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</si>
  <si>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</si>
  <si>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</si>
  <si>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</si>
  <si>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</si>
  <si>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</si>
  <si>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</si>
  <si>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</si>
  <si>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</si>
  <si>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</si>
  <si>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</si>
  <si>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</si>
  <si>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</si>
  <si>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</si>
  <si>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</si>
  <si>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</si>
  <si>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</si>
  <si>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</si>
  <si>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</si>
  <si>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</si>
  <si>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</si>
  <si>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</si>
  <si>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</si>
  <si>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</si>
  <si>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</si>
  <si>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</si>
  <si>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</si>
  <si>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</si>
  <si>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</si>
  <si>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</si>
  <si>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</si>
  <si>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</si>
  <si>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</si>
  <si>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</si>
  <si>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</si>
  <si>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</si>
  <si>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</si>
  <si>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</si>
  <si>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</si>
  <si>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</si>
  <si>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</si>
  <si>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</si>
  <si>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</si>
  <si>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</si>
  <si>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</si>
  <si>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</si>
  <si>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</si>
  <si>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</si>
  <si>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</si>
  <si>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</si>
  <si>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</si>
  <si>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</si>
  <si>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</si>
  <si>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</si>
  <si>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</si>
  <si>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</si>
  <si>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</si>
  <si>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</si>
  <si>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</si>
  <si>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</si>
  <si>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</si>
  <si>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</si>
  <si>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</si>
  <si>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</si>
  <si>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</si>
  <si>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</si>
  <si>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</si>
  <si>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</si>
  <si>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</si>
  <si>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</si>
  <si>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</si>
  <si>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</si>
  <si>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</si>
  <si>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</si>
  <si>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</si>
  <si>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</si>
  <si>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</si>
  <si>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</si>
  <si>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</si>
  <si>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</si>
  <si>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</si>
  <si>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</si>
  <si>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</si>
  <si>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</si>
  <si>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</si>
  <si>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</si>
  <si>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</si>
  <si>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</si>
  <si>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</si>
  <si>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</si>
  <si>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</si>
  <si>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</si>
  <si>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</si>
  <si>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</si>
  <si>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</si>
  <si>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</si>
  <si>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</si>
  <si>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</si>
  <si>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</si>
  <si>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</si>
  <si>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</si>
  <si>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</si>
  <si>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</si>
  <si>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</si>
  <si>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</si>
  <si>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</si>
  <si>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</si>
  <si>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</si>
  <si>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</si>
  <si>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</si>
  <si>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</si>
  <si>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</si>
  <si>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</si>
  <si>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</si>
  <si>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</si>
  <si>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</si>
  <si>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</si>
  <si>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</si>
  <si>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</si>
  <si>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</si>
  <si>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</si>
  <si>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</si>
  <si>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</si>
  <si>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</si>
  <si>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</si>
  <si>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</si>
  <si>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</si>
  <si>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</si>
  <si>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</si>
  <si>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</si>
  <si>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</si>
  <si>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</si>
  <si>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</si>
  <si>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</si>
  <si>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</si>
  <si>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</si>
  <si>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</si>
  <si>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</si>
  <si>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</si>
  <si>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</si>
  <si>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</si>
  <si>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</si>
  <si>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</si>
  <si>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</si>
  <si>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</si>
  <si>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</si>
  <si>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</si>
  <si>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</si>
  <si>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</si>
  <si>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</si>
  <si>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</si>
  <si>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</si>
  <si>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</si>
  <si>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</si>
  <si>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</si>
  <si>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</si>
  <si>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</si>
  <si>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</si>
  <si>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</si>
  <si>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</si>
  <si>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</si>
  <si>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</si>
  <si>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</si>
  <si>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</si>
  <si>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</si>
  <si>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</si>
  <si>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</si>
  <si>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</si>
  <si>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</si>
  <si>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</si>
  <si>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</si>
  <si>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</si>
  <si>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</si>
  <si>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</si>
  <si>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</si>
  <si>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</si>
  <si>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</si>
  <si>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</si>
  <si>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</si>
  <si>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</si>
  <si>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</si>
  <si>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</si>
  <si>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</si>
  <si>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</si>
  <si>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</si>
  <si>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</si>
  <si>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</si>
  <si>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</si>
  <si>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</si>
  <si>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</si>
  <si>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</si>
  <si>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</si>
  <si>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</si>
  <si>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</si>
  <si>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</si>
  <si>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</si>
  <si>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</si>
  <si>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</si>
  <si>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</si>
  <si>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</si>
  <si>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</si>
  <si>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</si>
  <si>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</si>
  <si>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</si>
  <si>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</si>
  <si>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</si>
  <si>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</si>
  <si>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</si>
  <si>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</si>
  <si>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</si>
  <si>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</si>
  <si>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</si>
  <si>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</si>
  <si>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</si>
  <si>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</si>
  <si>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</si>
  <si>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</si>
  <si>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</si>
  <si>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</si>
  <si>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</si>
  <si>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</si>
  <si>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</si>
  <si>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</si>
  <si>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</si>
  <si>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</si>
  <si>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</si>
  <si>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</si>
  <si>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</si>
  <si>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</si>
  <si>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</si>
  <si>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</si>
  <si>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</si>
  <si>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</si>
  <si>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</si>
  <si>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</si>
  <si>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</si>
  <si>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</si>
  <si>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</si>
  <si>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</si>
  <si>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</si>
  <si>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</si>
  <si>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</si>
  <si>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</si>
  <si>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</si>
  <si>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</si>
  <si>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</si>
  <si>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</si>
  <si>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</si>
  <si>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</si>
  <si>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</si>
  <si>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</si>
  <si>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</si>
  <si>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</si>
  <si>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</si>
  <si>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</si>
  <si>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</si>
  <si>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</si>
  <si>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</si>
  <si>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</si>
  <si>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</si>
  <si>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</si>
  <si>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</si>
  <si>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</si>
  <si>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</si>
  <si>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</si>
  <si>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</si>
  <si>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</si>
  <si>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</si>
  <si>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</si>
  <si>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</si>
  <si>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</si>
  <si>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</si>
  <si>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</si>
  <si>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</si>
  <si>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</si>
  <si>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</si>
  <si>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</si>
  <si>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</si>
  <si>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</si>
  <si>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</si>
  <si>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</si>
  <si>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</si>
  <si>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</si>
  <si>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</si>
  <si>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</si>
  <si>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</si>
  <si>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</si>
  <si>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</si>
  <si>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</si>
  <si>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</si>
  <si>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</si>
  <si>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</si>
  <si>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</si>
  <si>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</si>
  <si>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</si>
  <si>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</si>
  <si>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</si>
  <si>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</si>
  <si>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</si>
  <si>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</si>
  <si>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</si>
  <si>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</si>
  <si>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</si>
  <si>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</si>
  <si>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</si>
  <si>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</si>
  <si>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</si>
  <si>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</si>
  <si>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</si>
  <si>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</si>
  <si>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</si>
  <si>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</si>
  <si>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</si>
  <si>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</si>
  <si>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</si>
  <si>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</si>
  <si>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</si>
  <si>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</si>
  <si>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</si>
  <si>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</si>
  <si>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</si>
  <si>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</si>
  <si>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</si>
  <si>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</si>
  <si>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</si>
  <si>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</si>
  <si>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</si>
  <si>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</si>
  <si>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</si>
  <si>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</si>
  <si>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</si>
  <si>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</si>
  <si>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</si>
  <si>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</si>
  <si>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</si>
  <si>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</si>
  <si>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</si>
  <si>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</si>
  <si>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</si>
  <si>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</si>
  <si>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</si>
  <si>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</si>
  <si>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</si>
  <si>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</si>
  <si>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</si>
  <si>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</si>
  <si>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</si>
  <si>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</si>
  <si>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</si>
  <si>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</si>
  <si>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</si>
  <si>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</si>
  <si>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</si>
  <si>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</si>
  <si>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</si>
  <si>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</si>
  <si>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</si>
  <si>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</si>
  <si>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</si>
  <si>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</si>
  <si>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</si>
  <si>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</si>
  <si>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</si>
  <si>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</si>
  <si>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</si>
  <si>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</si>
  <si>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</si>
  <si>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</si>
  <si>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</si>
  <si>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</si>
  <si>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</si>
  <si>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</si>
  <si>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</si>
  <si>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</si>
  <si>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</si>
  <si>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</si>
  <si>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</si>
  <si>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</si>
  <si>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</si>
  <si>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</si>
  <si>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</si>
  <si>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</si>
  <si>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</si>
  <si>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</si>
  <si>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</si>
  <si>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</si>
  <si>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</si>
  <si>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</si>
  <si>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</si>
  <si>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</si>
  <si>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</si>
  <si>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</si>
  <si>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</si>
  <si>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</si>
  <si>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</si>
  <si>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</si>
  <si>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</si>
  <si>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</si>
  <si>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</si>
  <si>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</si>
  <si>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</si>
  <si>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</si>
  <si>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</si>
  <si>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</si>
  <si>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</si>
  <si>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</si>
  <si>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</si>
  <si>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</si>
  <si>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</si>
  <si>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</si>
  <si>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</si>
  <si>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</si>
  <si>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</si>
  <si>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</si>
  <si>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</si>
  <si>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</si>
  <si>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</si>
  <si>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</si>
  <si>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</si>
  <si>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</si>
  <si>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</si>
  <si>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</si>
  <si>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</si>
  <si>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</si>
  <si>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</si>
  <si>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</si>
  <si>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</si>
  <si>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</si>
  <si>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</si>
  <si>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</si>
  <si>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</si>
  <si>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</si>
  <si>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</si>
  <si>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</si>
  <si>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</si>
  <si>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</si>
  <si>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</si>
  <si>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</si>
  <si>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</si>
  <si>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</si>
  <si>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</si>
  <si>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</si>
  <si>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</si>
  <si>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</si>
  <si>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</si>
  <si>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</si>
  <si>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</si>
  <si>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</si>
  <si>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</si>
  <si>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</si>
  <si>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</si>
  <si>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</si>
  <si>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</si>
  <si>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</si>
  <si>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</si>
  <si>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</si>
  <si>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</si>
  <si>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</si>
  <si>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</si>
  <si>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</si>
  <si>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</si>
  <si>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</si>
  <si>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</si>
  <si>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</si>
  <si>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</si>
  <si>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</si>
  <si>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</si>
  <si>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</si>
  <si>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</si>
  <si>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</si>
  <si>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</si>
  <si>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</si>
  <si>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</si>
  <si>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</si>
  <si>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</si>
  <si>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</si>
  <si>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</si>
  <si>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</si>
  <si>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</si>
  <si>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</si>
  <si>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</si>
  <si>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</si>
  <si>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</si>
  <si>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</si>
  <si>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</si>
  <si>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</si>
  <si>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</si>
  <si>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</si>
  <si>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</si>
  <si>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</si>
  <si>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</si>
  <si>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</si>
  <si>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</si>
  <si>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</si>
  <si>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</si>
  <si>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</si>
  <si>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</si>
  <si>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</si>
  <si>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</si>
  <si>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</si>
  <si>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</si>
  <si>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</si>
  <si>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</si>
  <si>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</si>
  <si>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</si>
  <si>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</si>
  <si>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</si>
  <si>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</si>
  <si>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</si>
  <si>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</si>
  <si>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</si>
  <si>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</si>
  <si>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</si>
  <si>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</si>
  <si>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</si>
  <si>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</si>
  <si>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</si>
  <si>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</si>
  <si>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</si>
  <si>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</si>
  <si>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</si>
  <si>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</si>
  <si>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</si>
  <si>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</si>
  <si>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</si>
  <si>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</si>
  <si>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</si>
  <si>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</si>
  <si>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</si>
  <si>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</si>
  <si>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</si>
  <si>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</si>
  <si>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</si>
  <si>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</si>
  <si>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</si>
  <si>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</si>
  <si>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</si>
  <si>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</si>
  <si>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</si>
  <si>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</si>
  <si>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</si>
  <si>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</si>
  <si>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</si>
  <si>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</si>
  <si>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</si>
  <si>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</si>
  <si>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</si>
  <si>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</si>
  <si>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</si>
  <si>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</si>
  <si>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</si>
  <si>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</si>
  <si>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</si>
  <si>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</si>
  <si>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</si>
  <si>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</si>
  <si>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</si>
  <si>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</si>
  <si>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</si>
  <si>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</si>
  <si>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</si>
  <si>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</si>
  <si>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</si>
  <si>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</si>
  <si>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</si>
  <si>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</si>
  <si>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</si>
  <si>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</si>
  <si>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</si>
  <si>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</si>
  <si>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</si>
  <si>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</si>
  <si>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</si>
  <si>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</si>
  <si>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</si>
  <si>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</si>
  <si>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</si>
  <si>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</si>
  <si>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</si>
  <si>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</si>
  <si>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</si>
  <si>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</si>
  <si>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</si>
  <si>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</si>
  <si>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</si>
  <si>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</si>
  <si>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</si>
  <si>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</si>
  <si>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</si>
  <si>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</si>
  <si>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</si>
  <si>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</si>
  <si>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</si>
  <si>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</si>
  <si>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</si>
  <si>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</si>
  <si>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</si>
  <si>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</si>
  <si>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</si>
  <si>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</si>
  <si>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</si>
  <si>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</si>
  <si>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</si>
  <si>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</si>
  <si>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</si>
  <si>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</si>
  <si>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</si>
  <si>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</si>
  <si>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</si>
  <si>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</si>
  <si>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</si>
  <si>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</si>
  <si>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</si>
  <si>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</si>
  <si>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</si>
  <si>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</si>
  <si>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</si>
  <si>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</si>
  <si>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</si>
  <si>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</si>
  <si>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</si>
  <si>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</si>
  <si>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</si>
  <si>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</si>
  <si>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</si>
  <si>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</si>
  <si>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</si>
  <si>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</si>
  <si>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</si>
  <si>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</si>
  <si>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</si>
  <si>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</si>
  <si>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</si>
  <si>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</si>
  <si>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</si>
  <si>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</si>
  <si>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</si>
  <si>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</si>
  <si>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</si>
  <si>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</si>
  <si>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</si>
  <si>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</si>
  <si>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</si>
  <si>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</si>
  <si>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</si>
  <si>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</si>
  <si>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</si>
  <si>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</si>
  <si>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</si>
  <si>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</si>
  <si>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</si>
  <si>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</si>
  <si>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</si>
  <si>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</si>
  <si>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</si>
  <si>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</si>
  <si>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</si>
  <si>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</si>
  <si>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</si>
  <si>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</si>
  <si>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</si>
  <si>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</si>
  <si>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</si>
  <si>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</si>
  <si>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</si>
  <si>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</si>
  <si>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</si>
  <si>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</si>
  <si>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</si>
  <si>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</si>
  <si>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</si>
  <si>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</si>
  <si>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</si>
  <si>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</si>
  <si>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</si>
  <si>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</si>
  <si>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</si>
  <si>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</si>
  <si>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</si>
  <si>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</si>
  <si>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</si>
  <si>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</si>
  <si>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</si>
  <si>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</si>
  <si>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</si>
  <si>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</si>
  <si>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</si>
  <si>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</si>
  <si>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</si>
  <si>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</si>
  <si>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</si>
  <si>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</si>
  <si>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</si>
  <si>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</si>
  <si>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</si>
  <si>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</si>
  <si>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</si>
  <si>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</si>
  <si>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</si>
  <si>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</si>
  <si>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</si>
  <si>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</si>
  <si>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</si>
  <si>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</si>
  <si>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</si>
  <si>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</si>
  <si>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</si>
  <si>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</si>
  <si>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</si>
  <si>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</si>
  <si>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</si>
  <si>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</si>
  <si>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</si>
  <si>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</si>
  <si>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</si>
  <si>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</si>
  <si>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</si>
  <si>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</si>
  <si>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</si>
  <si>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</si>
  <si>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</si>
  <si>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</si>
  <si>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</si>
  <si>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</si>
  <si>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</si>
  <si>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</si>
  <si>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</si>
  <si>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</si>
  <si>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</si>
  <si>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</si>
  <si>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</si>
  <si>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</si>
  <si>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</si>
  <si>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</si>
  <si>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</si>
  <si>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</si>
  <si>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</si>
  <si>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</si>
  <si>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</si>
  <si>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</si>
  <si>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</si>
  <si>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</si>
  <si>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</si>
  <si>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</si>
  <si>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</si>
  <si>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</si>
  <si>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</si>
  <si>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</si>
  <si>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</si>
  <si>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</si>
  <si>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</si>
  <si>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</si>
  <si>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</si>
  <si>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</si>
  <si>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</si>
  <si>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</si>
  <si>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</si>
  <si>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</si>
  <si>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</si>
  <si>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</si>
  <si>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</si>
  <si>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</si>
  <si>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</si>
  <si>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</si>
  <si>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</si>
  <si>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</si>
  <si>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</si>
  <si>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</si>
  <si>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</si>
  <si>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</si>
  <si>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</si>
  <si>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</si>
  <si>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</si>
  <si>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</si>
  <si>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</si>
  <si>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</si>
  <si>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</si>
  <si>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</si>
  <si>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</si>
  <si>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</si>
  <si>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</si>
  <si>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</si>
  <si>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</si>
  <si>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</si>
  <si>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</si>
  <si>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</si>
  <si>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</si>
  <si>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</si>
  <si>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</si>
  <si>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</si>
  <si>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</si>
  <si>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</si>
  <si>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</si>
  <si>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</si>
  <si>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</si>
  <si>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</si>
  <si>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</si>
  <si>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</si>
  <si>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</si>
  <si>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</si>
  <si>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</si>
  <si>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</si>
  <si>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</si>
  <si>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</si>
  <si>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</si>
  <si>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</si>
  <si>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</si>
  <si>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</si>
  <si>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</si>
  <si>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</si>
  <si>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</si>
  <si>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</si>
  <si>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</si>
  <si>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</si>
  <si>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</si>
  <si>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</si>
  <si>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</si>
  <si>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</si>
  <si>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</si>
  <si>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</si>
  <si>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</si>
  <si>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</si>
  <si>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</si>
  <si>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</si>
  <si>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</si>
  <si>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</si>
  <si>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</si>
  <si>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</si>
  <si>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</si>
  <si>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</si>
  <si>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</si>
  <si>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</si>
  <si>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</si>
  <si>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</si>
  <si>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</si>
  <si>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</si>
  <si>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</si>
  <si>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</si>
  <si>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</si>
  <si>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</si>
  <si>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</si>
  <si>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</si>
  <si>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</si>
  <si>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</si>
  <si>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</si>
  <si>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</si>
  <si>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</si>
  <si>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</si>
  <si>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</si>
  <si>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</si>
  <si>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</si>
  <si>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</si>
  <si>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</si>
  <si>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</si>
  <si>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</si>
  <si>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</si>
  <si>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</si>
  <si>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</si>
  <si>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</si>
  <si>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</si>
  <si>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</si>
  <si>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</si>
  <si>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</si>
  <si>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</si>
  <si>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</si>
  <si>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</si>
  <si>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</si>
  <si>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</si>
  <si>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</si>
  <si>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</si>
  <si>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</si>
  <si>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</si>
  <si>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</si>
  <si>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</si>
  <si>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</si>
  <si>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</si>
  <si>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</si>
  <si>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</si>
  <si>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</si>
  <si>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</si>
  <si>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</si>
  <si>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</si>
  <si>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</si>
  <si>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</si>
  <si>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</si>
  <si>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</si>
  <si>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</si>
  <si>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</si>
  <si>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</si>
  <si>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</si>
  <si>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</si>
  <si>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</si>
  <si>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</si>
  <si>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</si>
  <si>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</si>
  <si>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</si>
  <si>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</si>
  <si>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</si>
  <si>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</si>
  <si>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</si>
  <si>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</si>
  <si>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</si>
  <si>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</si>
  <si>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</si>
  <si>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</si>
  <si>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</si>
  <si>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</si>
  <si>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</si>
  <si>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</si>
  <si>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</si>
  <si>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</si>
  <si>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</si>
  <si>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</si>
  <si>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</si>
  <si>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</si>
  <si>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</si>
  <si>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</si>
  <si>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</si>
  <si>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</si>
  <si>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</si>
  <si>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</si>
  <si>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</si>
  <si>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</si>
  <si>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</si>
  <si>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</si>
  <si>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</si>
  <si>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</si>
  <si>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</si>
  <si>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</si>
  <si>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</si>
  <si>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</si>
  <si>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</si>
  <si>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</si>
  <si>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</si>
  <si>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</si>
  <si>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</si>
  <si>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</si>
  <si>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</si>
  <si>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</si>
  <si>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</si>
  <si>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</si>
  <si>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</si>
  <si>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</si>
  <si>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</si>
  <si>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</si>
  <si>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</si>
  <si>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</si>
  <si>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</si>
  <si>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</si>
  <si>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</si>
  <si>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</si>
  <si>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</si>
  <si>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</si>
  <si>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</si>
  <si>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</si>
  <si>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</si>
  <si>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</si>
  <si>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</si>
  <si>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</si>
  <si>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</si>
  <si>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</si>
  <si>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</si>
  <si>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</si>
  <si>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</si>
  <si>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</si>
  <si>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</si>
  <si>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</si>
  <si>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</si>
  <si>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</si>
  <si>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</si>
  <si>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</si>
  <si>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</si>
  <si>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</si>
  <si>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</si>
  <si>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</si>
  <si>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</si>
  <si>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</si>
  <si>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</si>
  <si>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</si>
  <si>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</si>
  <si>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</si>
  <si>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</si>
  <si>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</si>
  <si>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</si>
  <si>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</si>
  <si>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</si>
  <si>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</si>
  <si>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</si>
  <si>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</si>
  <si>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</si>
  <si>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</si>
  <si>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</si>
  <si>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</si>
  <si>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</si>
  <si>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</si>
  <si>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</si>
  <si>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</si>
  <si>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</si>
  <si>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</si>
  <si>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</si>
  <si>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</si>
  <si>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</si>
  <si>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</si>
  <si>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</si>
  <si>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</si>
  <si>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</si>
  <si>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</si>
  <si>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</si>
  <si>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</si>
  <si>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</si>
  <si>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</si>
  <si>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</si>
  <si>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</si>
  <si>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</si>
  <si>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</si>
  <si>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</si>
  <si>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</si>
  <si>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</si>
  <si>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</si>
  <si>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</si>
  <si>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</si>
  <si>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</si>
  <si>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</si>
  <si>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</si>
  <si>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</si>
  <si>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</si>
  <si>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</si>
  <si>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</si>
  <si>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</si>
  <si>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</si>
  <si>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</si>
  <si>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</si>
  <si>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</si>
  <si>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</si>
  <si>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</si>
  <si>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</si>
  <si>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</si>
  <si>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</si>
  <si>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</si>
  <si>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</si>
  <si>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</si>
  <si>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</si>
  <si>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</si>
  <si>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</si>
  <si>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</si>
  <si>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</si>
  <si>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</si>
  <si>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</si>
  <si>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</si>
  <si>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</si>
  <si>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</si>
  <si>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</si>
  <si>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</si>
  <si>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</si>
  <si>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</si>
  <si>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</si>
  <si>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</si>
  <si>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</si>
  <si>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</si>
  <si>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</si>
  <si>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</si>
  <si>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</si>
  <si>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</si>
  <si>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</si>
  <si>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</si>
  <si>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</si>
  <si>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</si>
  <si>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</si>
  <si>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</si>
  <si>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</si>
  <si>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</si>
  <si>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</si>
  <si>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</si>
  <si>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</si>
  <si>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</si>
  <si>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</si>
  <si>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</si>
  <si>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</si>
  <si>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</si>
  <si>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</si>
  <si>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</si>
  <si>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</si>
  <si>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</si>
  <si>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</si>
  <si>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</si>
  <si>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</si>
  <si>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</si>
  <si>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</si>
  <si>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</si>
  <si>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</si>
  <si>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</si>
  <si>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</si>
  <si>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</si>
  <si>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</si>
  <si>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</si>
  <si>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</si>
  <si>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</si>
  <si>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</si>
  <si>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</si>
  <si>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</si>
  <si>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</si>
  <si>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</si>
  <si>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</si>
  <si>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</si>
  <si>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</si>
  <si>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</si>
  <si>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</si>
  <si>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</si>
  <si>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</si>
  <si>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</si>
  <si>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</si>
  <si>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</si>
  <si>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</si>
  <si>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</si>
  <si>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</si>
  <si>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</si>
  <si>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</si>
  <si>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</si>
  <si>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</si>
  <si>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</si>
  <si>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</si>
  <si>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</si>
  <si>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</si>
  <si>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</si>
  <si>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</si>
  <si>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</si>
  <si>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</si>
  <si>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</si>
  <si>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</si>
  <si>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</si>
  <si>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</si>
  <si>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</si>
  <si>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</si>
  <si>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</si>
  <si>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</si>
  <si>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</si>
  <si>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</si>
  <si>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</si>
  <si>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</si>
  <si>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</si>
  <si>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</si>
  <si>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</si>
  <si>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</si>
  <si>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</si>
  <si>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</si>
  <si>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</si>
  <si>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</si>
  <si>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</si>
  <si>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</si>
  <si>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</si>
  <si>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</si>
  <si>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</si>
  <si>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</si>
  <si>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</si>
  <si>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</si>
  <si>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</si>
  <si>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</si>
  <si>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</si>
  <si>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</si>
  <si>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</si>
  <si>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</si>
  <si>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</si>
  <si>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</si>
  <si>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</si>
  <si>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</si>
  <si>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</si>
  <si>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</si>
  <si>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</si>
  <si>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</si>
  <si>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</si>
  <si>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</si>
  <si>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</si>
  <si>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</si>
  <si>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</si>
  <si>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</si>
  <si>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</si>
  <si>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</si>
  <si>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</si>
  <si>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</si>
  <si>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</si>
  <si>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</si>
  <si>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</si>
  <si>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</si>
  <si>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</si>
  <si>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</si>
  <si>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</si>
  <si>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</si>
  <si>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</si>
  <si>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</si>
  <si>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</si>
  <si>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</si>
  <si>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</si>
  <si>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</si>
  <si>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</si>
  <si>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</si>
  <si>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</si>
  <si>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</si>
  <si>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</si>
  <si>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</si>
  <si>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</si>
  <si>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</si>
  <si>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</si>
  <si>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</si>
  <si>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</si>
  <si>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</si>
  <si>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</si>
  <si>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</si>
  <si>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</si>
  <si>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</si>
  <si>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</si>
  <si>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</si>
  <si>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</si>
  <si>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</si>
  <si>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</si>
  <si>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</si>
  <si>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</si>
  <si>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</si>
  <si>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</si>
  <si>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</si>
  <si>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</si>
  <si>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</si>
  <si>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</si>
  <si>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</si>
  <si>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</si>
  <si>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</si>
  <si>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</si>
  <si>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</si>
  <si>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</si>
  <si>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</si>
  <si>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</si>
  <si>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</si>
  <si>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</si>
  <si>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</si>
  <si>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</si>
  <si>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</si>
  <si>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</si>
  <si>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</si>
  <si>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</si>
  <si>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</si>
  <si>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</si>
  <si>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</si>
  <si>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</si>
  <si>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</si>
  <si>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</si>
  <si>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</si>
  <si>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</si>
  <si>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</si>
  <si>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</si>
  <si>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</si>
  <si>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</si>
  <si>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</si>
  <si>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</si>
  <si>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</si>
  <si>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</si>
  <si>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</si>
  <si>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</si>
  <si>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</si>
  <si>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</si>
  <si>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</si>
  <si>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</si>
  <si>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</si>
  <si>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</si>
  <si>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</si>
  <si>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</si>
  <si>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</si>
  <si>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</si>
  <si>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</si>
  <si>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</si>
  <si>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</si>
  <si>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</si>
  <si>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</si>
  <si>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</si>
  <si>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</si>
  <si>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</si>
  <si>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</si>
  <si>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</si>
  <si>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</si>
  <si>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</si>
  <si>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</si>
  <si>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</si>
  <si>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</si>
  <si>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</si>
  <si>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</si>
  <si>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</si>
  <si>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</si>
  <si>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</si>
  <si>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</si>
  <si>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</si>
  <si>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</si>
  <si>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</si>
  <si>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</si>
  <si>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</si>
  <si>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</si>
  <si>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</si>
  <si>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</si>
  <si>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</si>
  <si>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</si>
  <si>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</si>
  <si>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</si>
  <si>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</si>
  <si>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</si>
  <si>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</si>
  <si>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</si>
  <si>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</si>
  <si>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</si>
  <si>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</si>
  <si>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</si>
  <si>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</si>
  <si>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</si>
  <si>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</si>
  <si>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</si>
  <si>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</si>
  <si>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</si>
  <si>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</si>
  <si>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</si>
  <si>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</si>
  <si>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</si>
  <si>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</si>
  <si>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</si>
  <si>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</si>
  <si>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</si>
  <si>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</si>
  <si>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</si>
  <si>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</si>
  <si>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</si>
  <si>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</si>
  <si>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</si>
  <si>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</si>
  <si>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</si>
  <si>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</si>
  <si>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</si>
  <si>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</si>
  <si>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</si>
  <si>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</si>
  <si>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</si>
  <si>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</si>
  <si>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</si>
  <si>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</si>
  <si>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</si>
  <si>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</si>
  <si>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</si>
  <si>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</si>
  <si>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</si>
  <si>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</si>
  <si>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</si>
  <si>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</si>
  <si>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</si>
  <si>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</si>
  <si>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</si>
  <si>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</si>
  <si>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</si>
  <si>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</si>
  <si>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</si>
  <si>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</si>
  <si>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</si>
  <si>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2021-70-70001032020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</si>
  <si>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</si>
  <si>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</si>
  <si>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CENTRO EDUCATIVO PEDAGOGICO DEL CAUCA</t>
  </si>
  <si>
    <t>701820140208</t>
  </si>
  <si>
    <t>7001532018</t>
  </si>
  <si>
    <t>7001842018</t>
  </si>
  <si>
    <t>7003872014</t>
  </si>
  <si>
    <t>0322019</t>
  </si>
  <si>
    <t>0522018</t>
  </si>
  <si>
    <t>701820070092</t>
  </si>
  <si>
    <t>701820080142</t>
  </si>
  <si>
    <t>701820090158</t>
  </si>
  <si>
    <t>701820100061</t>
  </si>
  <si>
    <t>701820110097</t>
  </si>
  <si>
    <t>701820120177</t>
  </si>
  <si>
    <t>701820130151</t>
  </si>
  <si>
    <t>05</t>
  </si>
  <si>
    <t>010</t>
  </si>
  <si>
    <t>18/01/2019</t>
  </si>
  <si>
    <t>27/07/2018</t>
  </si>
  <si>
    <t>05/02/2007</t>
  </si>
  <si>
    <t>23/01/2008</t>
  </si>
  <si>
    <t>26/01/2009</t>
  </si>
  <si>
    <t>27/01/2010</t>
  </si>
  <si>
    <t>26/01/2011</t>
  </si>
  <si>
    <t>25/01/2012</t>
  </si>
  <si>
    <t>23/01/2013</t>
  </si>
  <si>
    <t>15/02/2017</t>
  </si>
  <si>
    <t>23/02/2016</t>
  </si>
  <si>
    <t>30/09/2019</t>
  </si>
  <si>
    <t>30/11/2018</t>
  </si>
  <si>
    <t>30/11/2007</t>
  </si>
  <si>
    <t>30/12/2008</t>
  </si>
  <si>
    <t>30/12/2009</t>
  </si>
  <si>
    <t>31/12/2010</t>
  </si>
  <si>
    <t>31/12/2011</t>
  </si>
  <si>
    <t>31/12/2012</t>
  </si>
  <si>
    <t>30/12/2013</t>
  </si>
  <si>
    <t>30/11/2017</t>
  </si>
  <si>
    <t>30/11/2016</t>
  </si>
  <si>
    <t>ATENDER A LA PRIMERA INFANCIA EN EL MARCO DE LA ESTRATEGIA DE "CERO A SIEMPRE" ESPECIFICAMENTE A LOS NIÑOS Y NIÑAS MENORES DE 5 AÑOS, DE FAMILIAS EN SITUACIÓN DE VULNERABILIDAD DE CONFORMIDAD CON LAS DIRECTRICES, LINEAMIENTOS Y PARAMETROS ESTABLECIDOS POR EL ICBF, ASI CMOO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</si>
  <si>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PRESTAR SERVICIOS DE EDUCACIÓN INICIAL EN EL MARCO DE LA ATENCIÓN INTEGRAL A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t>
  </si>
  <si>
    <t>ATENDER A LOS NIÑOS Y NIÑAS MENORES DE  5 AÑOS O HASTA SU INGRESO AL GRADO DE TRANSICIÓN EN LOS SERVICIOS DE EDUCACIÓN INICIAL Y CUIDADO CON EL FIN DE PROMOVER EL DESARROLLO INTEGRAL DE LA PRIMERA INFANCIA CON CALIDAD DE CONFORMIDAD CON LOS LINEAMIENTOS, DIRECTRICES Y PARAMETROS ESTABLECIDOS POR EL ICBF</t>
  </si>
  <si>
    <t>PRESTAR SERVICIOS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 EN MEDIO FAMILIAR</t>
  </si>
  <si>
    <t>BRINDAR ATENCIÓN A LA PRIMERA INFANCIA NIÑOS Y NIÑAS MENORES DE 6 AÑOS, DE FAMILIAS CON VULNERABILIDAD ECONOMICA, SOCIAL, CULTURAL, NUTRICIONAL Y PSICOAFECTIVA, A TRAVÉS DE LOS HOGARES COMUNITARIOS DE BIENESTAR MODALIDAD 0-7 PRIORITARIAMENTE EN SITUACIÓN DE DESPLAZAMIENTO Y APOYAR A LAS FAMILIAS EN N DESARROLLO CON MUJERES GESTANTES, MADRES LACTANTES Y NIÑOS Y NIÑAS MENORES DE DOS AÑOS QUE SE ENCUENTRAN EN VULNERABILIDAD PSICOAFECTIVA, NUTRICIONAL, ECONOMICA Y SOCIAL, PRIIORITARIAENTE EN SITUACIÓN DE DESPLAZAMIENTO</t>
  </si>
  <si>
    <t>BRINDAR ATENCIÓN A LA PRIMERA INFANCIA NIÑOS Y NIÑAS MENORES DE 6 AÑOS, DE FAMILIAS CON VULNERABILIDAD ECONOMICA, SOCIAL, CULTURAL, NUTRICIONAL Y PSICOAFECTIVA, A TRAVÉS DE LOS HOGARES COMUNITARIOS DE BIENESTAR MODALIDAD 0-5 PRIORITARIAMENTE EN SITUACIÓN DE DESPLAZAMIENTO Y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</si>
  <si>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 FAMI Y  0-5,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</si>
  <si>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</si>
  <si>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</si>
  <si>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BRINDAR ATENCIÓN A LA PRIMERA INFANCIA NIÑOS Y NIÑAS MENORES DE 5 AÑOS, DE FAMILIAS EN SITUACIÓN DE VULNERABILIDAD, A TRAVÉS DE LOS HOGARES COMUNITARIOS DE BIENESTAREN LAS SIGUIENTES FORMAS DE ATENCIÓN: FAILIARES, MULTIPLES, GRUPALES, JARDIN SOCIAL, EMPRESARIALES Y EN LA MODALIDAD FAMI, DE CONFORMIDAD CON LOS LINEAMIENTOS, ESTANDARES Y DIRECTRICES QUE EL ICBF EXPIDA PARA LAS MISMAS.</t>
  </si>
  <si>
    <t xml:space="preserve">DESARROLLAR CRONOGRAMAS DE ACTIVIDADES EN EL NIVEL PREESCOLAR: CON ENCUENTROS LUDICOS PEDAGOGICOS, ENCUENTROS DEPORTIVOS Y CAPACITACIONES DEL CUIDADO Y CRIANZA EN EL PROCESO DE ACOMPAÑAMIENTO A LAS FAMILAS DE LOS BENEFICIARIOS EN LA INSTITUCIÓN, DE CONFORMIDAD CON EL CRONOGRAMA DE EJECUCIÓN PRESENTADO EN LA PROPUESTA </t>
  </si>
  <si>
    <t>232020236</t>
  </si>
  <si>
    <t>232020235</t>
  </si>
  <si>
    <t>232020241</t>
  </si>
  <si>
    <t>7002172020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</si>
  <si>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</si>
  <si>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</si>
  <si>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EDITH ISABEL PARRA BUELVAS</t>
  </si>
  <si>
    <t>CALLE 14A N° 11 - 95 BARRIO SEVILLA</t>
  </si>
  <si>
    <t>fundacionmeraki2018@outlook.com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</si>
</sst>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2" zoomScale="85" zoomScaleNormal="85" zoomScaleSheetLayoutView="40" zoomScalePageLayoutView="40" workbookViewId="0">
      <selection activeCell="M63" sqref="M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823004719</v>
      </c>
      <c r="C20" s="5"/>
      <c r="D20" s="73"/>
      <c r="E20" s="5"/>
      <c r="F20" s="5"/>
      <c r="G20" s="5"/>
      <c r="H20" s="186"/>
      <c r="I20" s="149" t="s">
        <v>453</v>
      </c>
      <c r="J20" s="150" t="s">
        <v>963</v>
      </c>
      <c r="K20" s="151">
        <v>464849060</v>
      </c>
      <c r="L20" s="152">
        <v>44193</v>
      </c>
      <c r="M20" s="152">
        <v>44561</v>
      </c>
      <c r="N20" s="135">
        <f>+(M20-L20)/30</f>
        <v>12.266666666666667</v>
      </c>
      <c r="O20" s="138"/>
      <c r="U20" s="134"/>
      <c r="V20" s="105">
        <f ca="1">NOW()</f>
        <v>44193.619731712963</v>
      </c>
      <c r="W20" s="105">
        <f ca="1">NOW()</f>
        <v>44193.619731712963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CENTRO INTEGRAL MERAKI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21" t="s">
        <v>2680</v>
      </c>
      <c r="E48" s="145">
        <v>41663</v>
      </c>
      <c r="F48" s="145">
        <v>42034</v>
      </c>
      <c r="G48" s="160">
        <f>IF(AND(E48&lt;&gt;"",F48&lt;&gt;""),((F48-E48)/30),"")</f>
        <v>12.366666666666667</v>
      </c>
      <c r="H48" s="114" t="s">
        <v>2717</v>
      </c>
      <c r="I48" s="113" t="s">
        <v>453</v>
      </c>
      <c r="J48" s="113" t="s">
        <v>963</v>
      </c>
      <c r="K48" s="116">
        <v>437237540</v>
      </c>
      <c r="L48" s="115" t="s">
        <v>1148</v>
      </c>
      <c r="M48" s="117">
        <v>1</v>
      </c>
      <c r="N48" s="115" t="s">
        <v>27</v>
      </c>
      <c r="O48" s="115" t="s">
        <v>26</v>
      </c>
      <c r="P48" s="78"/>
    </row>
    <row r="49" spans="1:16" s="6" customFormat="1" ht="24.75" customHeight="1" x14ac:dyDescent="0.25">
      <c r="A49" s="143">
        <v>2</v>
      </c>
      <c r="B49" s="122" t="s">
        <v>2678</v>
      </c>
      <c r="C49" s="124" t="s">
        <v>31</v>
      </c>
      <c r="D49" s="121" t="s">
        <v>2681</v>
      </c>
      <c r="E49" s="145">
        <v>43307</v>
      </c>
      <c r="F49" s="145">
        <v>43404</v>
      </c>
      <c r="G49" s="160">
        <f t="shared" ref="G49:G50" si="2">IF(AND(E49&lt;&gt;"",F49&lt;&gt;""),((F49-E49)/30),"")</f>
        <v>3.2333333333333334</v>
      </c>
      <c r="H49" s="114" t="s">
        <v>2718</v>
      </c>
      <c r="I49" s="113" t="s">
        <v>453</v>
      </c>
      <c r="J49" s="113" t="s">
        <v>983</v>
      </c>
      <c r="K49" s="116">
        <v>85280227</v>
      </c>
      <c r="L49" s="115" t="s">
        <v>1148</v>
      </c>
      <c r="M49" s="117">
        <v>1</v>
      </c>
      <c r="N49" s="115" t="s">
        <v>27</v>
      </c>
      <c r="O49" s="115" t="s">
        <v>26</v>
      </c>
      <c r="P49" s="78"/>
    </row>
    <row r="50" spans="1:16" s="6" customFormat="1" ht="24.75" customHeight="1" x14ac:dyDescent="0.25">
      <c r="A50" s="143">
        <v>3</v>
      </c>
      <c r="B50" s="122" t="s">
        <v>2678</v>
      </c>
      <c r="C50" s="124" t="s">
        <v>31</v>
      </c>
      <c r="D50" s="121" t="s">
        <v>2682</v>
      </c>
      <c r="E50" s="145">
        <v>43309</v>
      </c>
      <c r="F50" s="145">
        <v>43449</v>
      </c>
      <c r="G50" s="160">
        <f t="shared" si="2"/>
        <v>4.666666666666667</v>
      </c>
      <c r="H50" s="119" t="s">
        <v>2719</v>
      </c>
      <c r="I50" s="113" t="s">
        <v>453</v>
      </c>
      <c r="J50" s="113" t="s">
        <v>966</v>
      </c>
      <c r="K50" s="116">
        <v>688607325</v>
      </c>
      <c r="L50" s="115" t="s">
        <v>1148</v>
      </c>
      <c r="M50" s="117">
        <v>1</v>
      </c>
      <c r="N50" s="115" t="s">
        <v>27</v>
      </c>
      <c r="O50" s="115" t="s">
        <v>26</v>
      </c>
      <c r="P50" s="78"/>
    </row>
    <row r="51" spans="1:16" s="6" customFormat="1" ht="24.75" customHeight="1" outlineLevel="1" x14ac:dyDescent="0.25">
      <c r="A51" s="143">
        <v>4</v>
      </c>
      <c r="B51" s="122" t="s">
        <v>2678</v>
      </c>
      <c r="C51" s="124" t="s">
        <v>31</v>
      </c>
      <c r="D51" s="110" t="s">
        <v>2683</v>
      </c>
      <c r="E51" s="145">
        <v>42003</v>
      </c>
      <c r="F51" s="145">
        <v>42369</v>
      </c>
      <c r="G51" s="160">
        <f t="shared" ref="G51:G107" si="3">IF(AND(E51&lt;&gt;"",F51&lt;&gt;""),((F51-E51)/30),"")</f>
        <v>12.2</v>
      </c>
      <c r="H51" s="114" t="s">
        <v>2719</v>
      </c>
      <c r="I51" s="113" t="s">
        <v>453</v>
      </c>
      <c r="J51" s="113" t="s">
        <v>966</v>
      </c>
      <c r="K51" s="116">
        <v>1333161612</v>
      </c>
      <c r="L51" s="115" t="s">
        <v>1148</v>
      </c>
      <c r="M51" s="117">
        <v>1</v>
      </c>
      <c r="N51" s="115" t="s">
        <v>27</v>
      </c>
      <c r="O51" s="115" t="s">
        <v>26</v>
      </c>
      <c r="P51" s="78"/>
    </row>
    <row r="52" spans="1:16" s="7" customFormat="1" ht="24.75" customHeight="1" outlineLevel="1" x14ac:dyDescent="0.25">
      <c r="A52" s="144">
        <v>5</v>
      </c>
      <c r="B52" s="122" t="s">
        <v>2678</v>
      </c>
      <c r="C52" s="124" t="s">
        <v>31</v>
      </c>
      <c r="D52" s="110" t="s">
        <v>2684</v>
      </c>
      <c r="E52" s="145" t="s">
        <v>2695</v>
      </c>
      <c r="F52" s="145" t="s">
        <v>2706</v>
      </c>
      <c r="G52" s="160">
        <f t="shared" si="3"/>
        <v>8.5</v>
      </c>
      <c r="H52" s="119" t="s">
        <v>2720</v>
      </c>
      <c r="I52" s="113" t="s">
        <v>1142</v>
      </c>
      <c r="J52" s="113" t="s">
        <v>1144</v>
      </c>
      <c r="K52" s="116">
        <v>807237413</v>
      </c>
      <c r="L52" s="115" t="s">
        <v>1148</v>
      </c>
      <c r="M52" s="117">
        <v>1</v>
      </c>
      <c r="N52" s="115" t="s">
        <v>27</v>
      </c>
      <c r="O52" s="115" t="s">
        <v>26</v>
      </c>
      <c r="P52" s="79"/>
    </row>
    <row r="53" spans="1:16" s="7" customFormat="1" ht="24.75" customHeight="1" outlineLevel="1" x14ac:dyDescent="0.25">
      <c r="A53" s="144">
        <v>6</v>
      </c>
      <c r="B53" s="122" t="s">
        <v>2678</v>
      </c>
      <c r="C53" s="124" t="s">
        <v>31</v>
      </c>
      <c r="D53" s="110" t="s">
        <v>2685</v>
      </c>
      <c r="E53" s="145" t="s">
        <v>2696</v>
      </c>
      <c r="F53" s="145" t="s">
        <v>2707</v>
      </c>
      <c r="G53" s="160">
        <f t="shared" si="3"/>
        <v>4.2</v>
      </c>
      <c r="H53" s="119" t="s">
        <v>2720</v>
      </c>
      <c r="I53" s="113" t="s">
        <v>1142</v>
      </c>
      <c r="J53" s="113" t="s">
        <v>1145</v>
      </c>
      <c r="K53" s="116">
        <v>329384270</v>
      </c>
      <c r="L53" s="115" t="s">
        <v>1148</v>
      </c>
      <c r="M53" s="117">
        <v>1</v>
      </c>
      <c r="N53" s="115" t="s">
        <v>27</v>
      </c>
      <c r="O53" s="115" t="s">
        <v>26</v>
      </c>
      <c r="P53" s="79"/>
    </row>
    <row r="54" spans="1:16" s="7" customFormat="1" ht="24.75" customHeight="1" outlineLevel="1" x14ac:dyDescent="0.25">
      <c r="A54" s="144">
        <v>7</v>
      </c>
      <c r="B54" s="122" t="s">
        <v>2678</v>
      </c>
      <c r="C54" s="124" t="s">
        <v>31</v>
      </c>
      <c r="D54" s="110" t="s">
        <v>2686</v>
      </c>
      <c r="E54" s="145" t="s">
        <v>2697</v>
      </c>
      <c r="F54" s="145" t="s">
        <v>2708</v>
      </c>
      <c r="G54" s="160">
        <f t="shared" si="3"/>
        <v>9.9333333333333336</v>
      </c>
      <c r="H54" s="114" t="s">
        <v>2721</v>
      </c>
      <c r="I54" s="113" t="s">
        <v>453</v>
      </c>
      <c r="J54" s="113" t="s">
        <v>963</v>
      </c>
      <c r="K54" s="118">
        <v>65690289</v>
      </c>
      <c r="L54" s="115" t="s">
        <v>1148</v>
      </c>
      <c r="M54" s="117">
        <v>1</v>
      </c>
      <c r="N54" s="115" t="s">
        <v>27</v>
      </c>
      <c r="O54" s="115" t="s">
        <v>1148</v>
      </c>
      <c r="P54" s="79"/>
    </row>
    <row r="55" spans="1:16" s="7" customFormat="1" ht="24.75" customHeight="1" outlineLevel="1" x14ac:dyDescent="0.25">
      <c r="A55" s="144">
        <v>8</v>
      </c>
      <c r="B55" s="122" t="s">
        <v>2678</v>
      </c>
      <c r="C55" s="124" t="s">
        <v>31</v>
      </c>
      <c r="D55" s="110" t="s">
        <v>2687</v>
      </c>
      <c r="E55" s="145" t="s">
        <v>2698</v>
      </c>
      <c r="F55" s="145" t="s">
        <v>2709</v>
      </c>
      <c r="G55" s="160">
        <f t="shared" si="3"/>
        <v>11.4</v>
      </c>
      <c r="H55" s="114" t="s">
        <v>2722</v>
      </c>
      <c r="I55" s="113" t="s">
        <v>453</v>
      </c>
      <c r="J55" s="113" t="s">
        <v>963</v>
      </c>
      <c r="K55" s="118">
        <v>78799752</v>
      </c>
      <c r="L55" s="115" t="s">
        <v>1148</v>
      </c>
      <c r="M55" s="117">
        <v>1</v>
      </c>
      <c r="N55" s="115" t="s">
        <v>27</v>
      </c>
      <c r="O55" s="115" t="s">
        <v>1148</v>
      </c>
      <c r="P55" s="79"/>
    </row>
    <row r="56" spans="1:16" s="7" customFormat="1" ht="24.75" customHeight="1" outlineLevel="1" x14ac:dyDescent="0.25">
      <c r="A56" s="144">
        <v>9</v>
      </c>
      <c r="B56" s="122" t="s">
        <v>2678</v>
      </c>
      <c r="C56" s="124" t="s">
        <v>31</v>
      </c>
      <c r="D56" s="110" t="s">
        <v>2688</v>
      </c>
      <c r="E56" s="145" t="s">
        <v>2699</v>
      </c>
      <c r="F56" s="145" t="s">
        <v>2710</v>
      </c>
      <c r="G56" s="160">
        <f t="shared" si="3"/>
        <v>11.266666666666667</v>
      </c>
      <c r="H56" s="114" t="s">
        <v>2723</v>
      </c>
      <c r="I56" s="113" t="s">
        <v>453</v>
      </c>
      <c r="J56" s="113" t="s">
        <v>963</v>
      </c>
      <c r="K56" s="118">
        <v>85017806</v>
      </c>
      <c r="L56" s="115" t="s">
        <v>1148</v>
      </c>
      <c r="M56" s="117">
        <v>1</v>
      </c>
      <c r="N56" s="115" t="s">
        <v>27</v>
      </c>
      <c r="O56" s="115" t="s">
        <v>1148</v>
      </c>
      <c r="P56" s="79"/>
    </row>
    <row r="57" spans="1:16" s="7" customFormat="1" ht="24.75" customHeight="1" outlineLevel="1" x14ac:dyDescent="0.25">
      <c r="A57" s="144">
        <v>10</v>
      </c>
      <c r="B57" s="122" t="s">
        <v>2678</v>
      </c>
      <c r="C57" s="124" t="s">
        <v>31</v>
      </c>
      <c r="D57" s="63" t="s">
        <v>2689</v>
      </c>
      <c r="E57" s="145" t="s">
        <v>2700</v>
      </c>
      <c r="F57" s="145" t="s">
        <v>2711</v>
      </c>
      <c r="G57" s="160">
        <f t="shared" si="3"/>
        <v>11.266666666666667</v>
      </c>
      <c r="H57" s="64" t="s">
        <v>2724</v>
      </c>
      <c r="I57" s="63" t="s">
        <v>453</v>
      </c>
      <c r="J57" s="63" t="s">
        <v>963</v>
      </c>
      <c r="K57" s="66">
        <v>120784068</v>
      </c>
      <c r="L57" s="65" t="s">
        <v>1148</v>
      </c>
      <c r="M57" s="67">
        <v>1</v>
      </c>
      <c r="N57" s="65" t="s">
        <v>27</v>
      </c>
      <c r="O57" s="65" t="s">
        <v>1148</v>
      </c>
      <c r="P57" s="79"/>
    </row>
    <row r="58" spans="1:16" s="7" customFormat="1" ht="24.75" customHeight="1" outlineLevel="1" x14ac:dyDescent="0.25">
      <c r="A58" s="144">
        <v>11</v>
      </c>
      <c r="B58" s="122" t="s">
        <v>2678</v>
      </c>
      <c r="C58" s="124" t="s">
        <v>31</v>
      </c>
      <c r="D58" s="63" t="s">
        <v>2690</v>
      </c>
      <c r="E58" s="145" t="s">
        <v>2701</v>
      </c>
      <c r="F58" s="145" t="s">
        <v>2712</v>
      </c>
      <c r="G58" s="160">
        <f t="shared" si="3"/>
        <v>11.3</v>
      </c>
      <c r="H58" s="64" t="s">
        <v>2723</v>
      </c>
      <c r="I58" s="63" t="s">
        <v>453</v>
      </c>
      <c r="J58" s="63" t="s">
        <v>963</v>
      </c>
      <c r="K58" s="66">
        <v>199427622</v>
      </c>
      <c r="L58" s="65" t="s">
        <v>1148</v>
      </c>
      <c r="M58" s="67">
        <v>1</v>
      </c>
      <c r="N58" s="65" t="s">
        <v>27</v>
      </c>
      <c r="O58" s="65" t="s">
        <v>1148</v>
      </c>
      <c r="P58" s="79"/>
    </row>
    <row r="59" spans="1:16" s="7" customFormat="1" ht="24.75" customHeight="1" outlineLevel="1" x14ac:dyDescent="0.25">
      <c r="A59" s="144">
        <v>12</v>
      </c>
      <c r="B59" s="122" t="s">
        <v>2678</v>
      </c>
      <c r="C59" s="124" t="s">
        <v>31</v>
      </c>
      <c r="D59" s="63" t="s">
        <v>2691</v>
      </c>
      <c r="E59" s="145" t="s">
        <v>2702</v>
      </c>
      <c r="F59" s="145" t="s">
        <v>2713</v>
      </c>
      <c r="G59" s="160">
        <f t="shared" si="3"/>
        <v>11.366666666666667</v>
      </c>
      <c r="H59" s="64" t="s">
        <v>2725</v>
      </c>
      <c r="I59" s="63" t="s">
        <v>453</v>
      </c>
      <c r="J59" s="63" t="s">
        <v>963</v>
      </c>
      <c r="K59" s="66">
        <v>289159640</v>
      </c>
      <c r="L59" s="65" t="s">
        <v>1148</v>
      </c>
      <c r="M59" s="67">
        <v>1</v>
      </c>
      <c r="N59" s="65" t="s">
        <v>27</v>
      </c>
      <c r="O59" s="65" t="s">
        <v>1148</v>
      </c>
      <c r="P59" s="79"/>
    </row>
    <row r="60" spans="1:16" s="7" customFormat="1" ht="24.75" customHeight="1" outlineLevel="1" x14ac:dyDescent="0.25">
      <c r="A60" s="144">
        <v>13</v>
      </c>
      <c r="B60" s="122" t="s">
        <v>2678</v>
      </c>
      <c r="C60" s="124" t="s">
        <v>31</v>
      </c>
      <c r="D60" s="63" t="s">
        <v>2692</v>
      </c>
      <c r="E60" s="145" t="s">
        <v>2703</v>
      </c>
      <c r="F60" s="145" t="s">
        <v>2714</v>
      </c>
      <c r="G60" s="160">
        <f t="shared" si="3"/>
        <v>11.366666666666667</v>
      </c>
      <c r="H60" s="64" t="s">
        <v>2726</v>
      </c>
      <c r="I60" s="63" t="s">
        <v>453</v>
      </c>
      <c r="J60" s="63" t="s">
        <v>963</v>
      </c>
      <c r="K60" s="66">
        <v>313403294</v>
      </c>
      <c r="L60" s="65" t="s">
        <v>1148</v>
      </c>
      <c r="M60" s="67">
        <v>1</v>
      </c>
      <c r="N60" s="65" t="s">
        <v>27</v>
      </c>
      <c r="O60" s="65" t="s">
        <v>1148</v>
      </c>
      <c r="P60" s="79"/>
    </row>
    <row r="61" spans="1:16" s="7" customFormat="1" ht="24.75" customHeight="1" outlineLevel="1" x14ac:dyDescent="0.25">
      <c r="A61" s="144">
        <v>14</v>
      </c>
      <c r="B61" s="64" t="s">
        <v>2679</v>
      </c>
      <c r="C61" s="65" t="s">
        <v>32</v>
      </c>
      <c r="D61" s="63" t="s">
        <v>2693</v>
      </c>
      <c r="E61" s="145" t="s">
        <v>2704</v>
      </c>
      <c r="F61" s="145" t="s">
        <v>2715</v>
      </c>
      <c r="G61" s="160">
        <f t="shared" si="3"/>
        <v>9.6</v>
      </c>
      <c r="H61" s="64" t="s">
        <v>2727</v>
      </c>
      <c r="I61" s="63" t="s">
        <v>453</v>
      </c>
      <c r="J61" s="63" t="s">
        <v>963</v>
      </c>
      <c r="K61" s="66">
        <v>8000000</v>
      </c>
      <c r="L61" s="65" t="s">
        <v>1148</v>
      </c>
      <c r="M61" s="67">
        <v>1</v>
      </c>
      <c r="N61" s="65" t="s">
        <v>27</v>
      </c>
      <c r="O61" s="65" t="s">
        <v>26</v>
      </c>
      <c r="P61" s="79"/>
    </row>
    <row r="62" spans="1:16" s="7" customFormat="1" ht="24.75" customHeight="1" outlineLevel="1" x14ac:dyDescent="0.25">
      <c r="A62" s="144">
        <v>15</v>
      </c>
      <c r="B62" s="122" t="s">
        <v>2679</v>
      </c>
      <c r="C62" s="65" t="s">
        <v>32</v>
      </c>
      <c r="D62" s="63" t="s">
        <v>2694</v>
      </c>
      <c r="E62" s="145" t="s">
        <v>2705</v>
      </c>
      <c r="F62" s="145" t="s">
        <v>2716</v>
      </c>
      <c r="G62" s="160">
        <f t="shared" si="3"/>
        <v>9.3666666666666671</v>
      </c>
      <c r="H62" s="64" t="s">
        <v>2727</v>
      </c>
      <c r="I62" s="63" t="s">
        <v>453</v>
      </c>
      <c r="J62" s="63" t="s">
        <v>963</v>
      </c>
      <c r="K62" s="66">
        <v>8000000</v>
      </c>
      <c r="L62" s="65" t="s">
        <v>1148</v>
      </c>
      <c r="M62" s="67">
        <v>1</v>
      </c>
      <c r="N62" s="65" t="s">
        <v>27</v>
      </c>
      <c r="O62" s="65" t="s">
        <v>1148</v>
      </c>
      <c r="P62" s="79"/>
    </row>
    <row r="63" spans="1:16" s="7" customFormat="1" ht="24.75" customHeight="1" outlineLevel="1" x14ac:dyDescent="0.25">
      <c r="A63" s="144">
        <v>16</v>
      </c>
      <c r="B63" s="64" t="s">
        <v>2678</v>
      </c>
      <c r="C63" s="65" t="s">
        <v>31</v>
      </c>
      <c r="D63" s="63" t="s">
        <v>2728</v>
      </c>
      <c r="E63" s="145">
        <v>43938</v>
      </c>
      <c r="F63" s="145">
        <v>44165</v>
      </c>
      <c r="G63" s="160">
        <f t="shared" si="3"/>
        <v>7.5666666666666664</v>
      </c>
      <c r="H63" s="64" t="s">
        <v>2732</v>
      </c>
      <c r="I63" s="63" t="s">
        <v>220</v>
      </c>
      <c r="J63" s="63" t="s">
        <v>508</v>
      </c>
      <c r="K63" s="66">
        <v>4006399278</v>
      </c>
      <c r="L63" s="65" t="s">
        <v>26</v>
      </c>
      <c r="M63" s="67">
        <v>0.2</v>
      </c>
      <c r="N63" s="65" t="s">
        <v>2634</v>
      </c>
      <c r="O63" s="65" t="s">
        <v>1148</v>
      </c>
      <c r="P63" s="79"/>
    </row>
    <row r="64" spans="1:16" s="7" customFormat="1" ht="24.75" customHeight="1" outlineLevel="1" x14ac:dyDescent="0.25">
      <c r="A64" s="144">
        <v>17</v>
      </c>
      <c r="B64" s="64" t="s">
        <v>2678</v>
      </c>
      <c r="C64" s="65" t="s">
        <v>31</v>
      </c>
      <c r="D64" s="63" t="s">
        <v>2729</v>
      </c>
      <c r="E64" s="145">
        <v>43938</v>
      </c>
      <c r="F64" s="145">
        <v>44165</v>
      </c>
      <c r="G64" s="160">
        <f t="shared" si="3"/>
        <v>7.5666666666666664</v>
      </c>
      <c r="H64" s="64" t="s">
        <v>2732</v>
      </c>
      <c r="I64" s="63" t="s">
        <v>220</v>
      </c>
      <c r="J64" s="63" t="s">
        <v>507</v>
      </c>
      <c r="K64" s="66">
        <v>1435965528</v>
      </c>
      <c r="L64" s="65" t="s">
        <v>26</v>
      </c>
      <c r="M64" s="67">
        <v>0.2</v>
      </c>
      <c r="N64" s="65" t="s">
        <v>2634</v>
      </c>
      <c r="O64" s="65" t="s">
        <v>1148</v>
      </c>
      <c r="P64" s="79"/>
    </row>
    <row r="65" spans="1:16" s="7" customFormat="1" ht="24.75" customHeight="1" outlineLevel="1" x14ac:dyDescent="0.25">
      <c r="A65" s="144">
        <v>18</v>
      </c>
      <c r="B65" s="64" t="s">
        <v>2678</v>
      </c>
      <c r="C65" s="65" t="s">
        <v>31</v>
      </c>
      <c r="D65" s="63" t="s">
        <v>2730</v>
      </c>
      <c r="E65" s="145">
        <v>43938</v>
      </c>
      <c r="F65" s="145">
        <v>44165</v>
      </c>
      <c r="G65" s="160">
        <f t="shared" si="3"/>
        <v>7.5666666666666664</v>
      </c>
      <c r="H65" s="64" t="s">
        <v>2732</v>
      </c>
      <c r="I65" s="63" t="s">
        <v>220</v>
      </c>
      <c r="J65" s="63" t="s">
        <v>510</v>
      </c>
      <c r="K65" s="66">
        <v>2444786992</v>
      </c>
      <c r="L65" s="65" t="s">
        <v>26</v>
      </c>
      <c r="M65" s="67">
        <v>0.2</v>
      </c>
      <c r="N65" s="65" t="s">
        <v>2634</v>
      </c>
      <c r="O65" s="65" t="s">
        <v>1148</v>
      </c>
      <c r="P65" s="79"/>
    </row>
    <row r="66" spans="1:16" s="7" customFormat="1" ht="24.75" customHeight="1" outlineLevel="1" x14ac:dyDescent="0.25">
      <c r="A66" s="144">
        <v>19</v>
      </c>
      <c r="B66" s="64" t="s">
        <v>2678</v>
      </c>
      <c r="C66" s="65" t="s">
        <v>31</v>
      </c>
      <c r="D66" s="63" t="s">
        <v>2731</v>
      </c>
      <c r="E66" s="145">
        <v>43955</v>
      </c>
      <c r="F66" s="145">
        <v>44165</v>
      </c>
      <c r="G66" s="160">
        <f t="shared" si="3"/>
        <v>7</v>
      </c>
      <c r="H66" s="64" t="s">
        <v>2733</v>
      </c>
      <c r="I66" s="63" t="s">
        <v>453</v>
      </c>
      <c r="J66" s="63" t="s">
        <v>976</v>
      </c>
      <c r="K66" s="66">
        <v>450610262</v>
      </c>
      <c r="L66" s="65" t="s">
        <v>26</v>
      </c>
      <c r="M66" s="67">
        <v>0.2</v>
      </c>
      <c r="N66" s="65" t="s">
        <v>2634</v>
      </c>
      <c r="O66" s="65" t="s">
        <v>1148</v>
      </c>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13945471.799999999</v>
      </c>
      <c r="F185" s="92"/>
      <c r="G185" s="93"/>
      <c r="H185" s="88"/>
      <c r="I185" s="90" t="s">
        <v>2627</v>
      </c>
      <c r="J185" s="166">
        <f>+SUM(M179:M183)</f>
        <v>0.03</v>
      </c>
      <c r="K185" s="202" t="s">
        <v>2628</v>
      </c>
      <c r="L185" s="202"/>
      <c r="M185" s="94">
        <f>+J185*(SUM(K20:K35))</f>
        <v>13945471.799999999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41738</v>
      </c>
      <c r="D193" s="5"/>
      <c r="E193" s="126">
        <v>677</v>
      </c>
      <c r="F193" s="5"/>
      <c r="G193" s="5"/>
      <c r="H193" s="147" t="s">
        <v>2734</v>
      </c>
      <c r="J193" s="5"/>
      <c r="K193" s="127">
        <v>39118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2734</v>
      </c>
      <c r="D211" s="21"/>
      <c r="G211" s="27" t="s">
        <v>2620</v>
      </c>
      <c r="H211" s="148" t="s">
        <v>2735</v>
      </c>
      <c r="J211" s="27" t="s">
        <v>2622</v>
      </c>
      <c r="K211" s="148" t="s">
        <v>2735</v>
      </c>
      <c r="L211" s="21"/>
      <c r="M211" s="21"/>
      <c r="N211" s="21"/>
      <c r="O211" s="8"/>
    </row>
    <row r="212" spans="1:15" x14ac:dyDescent="0.25">
      <c r="A212" s="9"/>
      <c r="B212" s="27" t="s">
        <v>2619</v>
      </c>
      <c r="C212" s="147" t="s">
        <v>2734</v>
      </c>
      <c r="D212" s="21"/>
      <c r="G212" s="27" t="s">
        <v>2621</v>
      </c>
      <c r="H212" s="147" t="s">
        <v>2736</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2020-12-28T19:12:46Z</cp:lastPrinted>
  <dcterms:created xsi:type="dcterms:W3CDTF">2020-10-14T21:57:42Z</dcterms:created>
  <dcterms:modified xsi:type="dcterms:W3CDTF">2020-12-28T19:52:38Z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