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SAN MARCOS FAMILIAR. 2021-70-100017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<sst xmlns="http://schemas.openxmlformats.org/spreadsheetml/2006/main" count="3159" uniqueCount="2716">
  <si>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</si>
  <si>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</si>
  <si>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</si>
  <si>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</si>
  <si>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</si>
  <si>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</si>
  <si>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</si>
  <si>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</si>
  <si>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</si>
  <si>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</si>
  <si>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</si>
  <si>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</si>
  <si>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</si>
  <si>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</si>
  <si>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</si>
  <si>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</si>
  <si>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</si>
  <si>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</si>
  <si>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</si>
  <si>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</si>
  <si>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</si>
  <si>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</si>
  <si>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</si>
  <si>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</si>
  <si>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</si>
  <si>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</si>
  <si>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</si>
  <si>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</si>
  <si>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</si>
  <si>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</si>
  <si>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</si>
  <si>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</si>
  <si>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</si>
  <si>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</si>
  <si>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</si>
  <si>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</si>
  <si>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</si>
  <si>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</si>
  <si>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</si>
  <si>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</si>
  <si>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</si>
  <si>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</si>
  <si>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</si>
  <si>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</si>
  <si>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</si>
  <si>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</si>
  <si>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</si>
  <si>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</si>
  <si>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</si>
  <si>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</si>
  <si>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</si>
  <si>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</si>
  <si>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</si>
  <si>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</si>
  <si>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</si>
  <si>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</si>
  <si>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</si>
  <si>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</si>
  <si>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</si>
  <si>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</si>
  <si>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</si>
  <si>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</si>
  <si>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</si>
  <si>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</si>
  <si>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</si>
  <si>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</si>
  <si>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</si>
  <si>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</si>
  <si>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</si>
  <si>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</si>
  <si>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</si>
  <si>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</si>
  <si>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</si>
  <si>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</si>
  <si>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</si>
  <si>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</si>
  <si>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</si>
  <si>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</si>
  <si>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</si>
  <si>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</si>
  <si>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</si>
  <si>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</si>
  <si>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</si>
  <si>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</si>
  <si>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</si>
  <si>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</si>
  <si>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</si>
  <si>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</si>
  <si>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</si>
  <si>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</si>
  <si>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</si>
  <si>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</si>
  <si>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</si>
  <si>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</si>
  <si>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</si>
  <si>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</si>
  <si>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</si>
  <si>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</si>
  <si>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</si>
  <si>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</si>
  <si>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</si>
  <si>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</si>
  <si>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</si>
  <si>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</si>
  <si>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</si>
  <si>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</si>
  <si>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</si>
  <si>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</si>
  <si>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</si>
  <si>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</si>
  <si>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</si>
  <si>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</si>
  <si>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</si>
  <si>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</si>
  <si>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</si>
  <si>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</si>
  <si>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</si>
  <si>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</si>
  <si>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</si>
  <si>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</si>
  <si>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</si>
  <si>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</si>
  <si>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</si>
  <si>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</si>
  <si>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</si>
  <si>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</si>
  <si>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</si>
  <si>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</si>
  <si>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</si>
  <si>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</si>
  <si>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</si>
  <si>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</si>
  <si>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</si>
  <si>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</si>
  <si>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</si>
  <si>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</si>
  <si>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</si>
  <si>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</si>
  <si>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</si>
  <si>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</si>
  <si>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</si>
  <si>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</si>
  <si>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</si>
  <si>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</si>
  <si>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</si>
  <si>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</si>
  <si>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</si>
  <si>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</si>
  <si>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</si>
  <si>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</si>
  <si>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</si>
  <si>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</si>
  <si>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</si>
  <si>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</si>
  <si>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</si>
  <si>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</si>
  <si>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</si>
  <si>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</si>
  <si>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</si>
  <si>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</si>
  <si>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</si>
  <si>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</si>
  <si>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</si>
  <si>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</si>
  <si>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</si>
  <si>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</si>
  <si>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</si>
  <si>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</si>
  <si>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</si>
  <si>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</si>
  <si>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</si>
  <si>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</si>
  <si>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</si>
  <si>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</si>
  <si>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</si>
  <si>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</si>
  <si>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</si>
  <si>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</si>
  <si>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</si>
  <si>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</si>
  <si>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</si>
  <si>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</si>
  <si>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</si>
  <si>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</si>
  <si>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</si>
  <si>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</si>
  <si>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</si>
  <si>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</si>
  <si>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</si>
  <si>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</si>
  <si>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</si>
  <si>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</si>
  <si>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</si>
  <si>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</si>
  <si>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</si>
  <si>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</si>
  <si>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</si>
  <si>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</si>
  <si>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</si>
  <si>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</si>
  <si>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</si>
  <si>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</si>
  <si>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</si>
  <si>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</si>
  <si>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</si>
  <si>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</si>
  <si>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</si>
  <si>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</si>
  <si>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</si>
  <si>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</si>
  <si>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</si>
  <si>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</si>
  <si>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</si>
  <si>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</si>
  <si>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</si>
  <si>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</si>
  <si>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</si>
  <si>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</si>
  <si>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</si>
  <si>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</si>
  <si>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</si>
  <si>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</si>
  <si>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</si>
  <si>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</si>
  <si>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</si>
  <si>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</si>
  <si>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</si>
  <si>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</si>
  <si>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</si>
  <si>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</si>
  <si>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</si>
  <si>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</si>
  <si>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</si>
  <si>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</si>
  <si>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</si>
  <si>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</si>
  <si>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</si>
  <si>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</si>
  <si>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</si>
  <si>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</si>
  <si>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</si>
  <si>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</si>
  <si>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</si>
  <si>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</si>
  <si>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</si>
  <si>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</si>
  <si>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</si>
  <si>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</si>
  <si>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</si>
  <si>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</si>
  <si>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</si>
  <si>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</si>
  <si>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</si>
  <si>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</si>
  <si>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</si>
  <si>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</si>
  <si>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</si>
  <si>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</si>
  <si>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</si>
  <si>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</si>
  <si>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</si>
  <si>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</si>
  <si>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</si>
  <si>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</si>
  <si>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</si>
  <si>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</si>
  <si>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</si>
  <si>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</si>
  <si>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</si>
  <si>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</si>
  <si>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</si>
  <si>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</si>
  <si>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</si>
  <si>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</si>
  <si>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</si>
  <si>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</si>
  <si>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</si>
  <si>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</si>
  <si>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</si>
  <si>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</si>
  <si>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</si>
  <si>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</si>
  <si>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</si>
  <si>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</si>
  <si>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</si>
  <si>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</si>
  <si>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</si>
  <si>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</si>
  <si>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</si>
  <si>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</si>
  <si>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</si>
  <si>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</si>
  <si>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</si>
  <si>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</si>
  <si>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</si>
  <si>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</si>
  <si>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</si>
  <si>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</si>
  <si>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</si>
  <si>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</si>
  <si>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</si>
  <si>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</si>
  <si>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</si>
  <si>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</si>
  <si>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</si>
  <si>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</si>
  <si>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</si>
  <si>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</si>
  <si>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</si>
  <si>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</si>
  <si>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</si>
  <si>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</si>
  <si>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</si>
  <si>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</si>
  <si>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</si>
  <si>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</si>
  <si>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</si>
  <si>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</si>
  <si>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</si>
  <si>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</si>
  <si>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</si>
  <si>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</si>
  <si>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</si>
  <si>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</si>
  <si>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</si>
  <si>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</si>
  <si>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</si>
  <si>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</si>
  <si>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</si>
  <si>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</si>
  <si>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</si>
  <si>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</si>
  <si>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</si>
  <si>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</si>
  <si>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</si>
  <si>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</si>
  <si>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</si>
  <si>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</si>
  <si>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</si>
  <si>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</si>
  <si>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</si>
  <si>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</si>
  <si>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</si>
  <si>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</si>
  <si>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</si>
  <si>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</si>
  <si>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</si>
  <si>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</si>
  <si>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</si>
  <si>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</si>
  <si>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</si>
  <si>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</si>
  <si>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</si>
  <si>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</si>
  <si>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</si>
  <si>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</si>
  <si>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</si>
  <si>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</si>
  <si>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</si>
  <si>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</si>
  <si>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</si>
  <si>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</si>
  <si>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</si>
  <si>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</si>
  <si>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</si>
  <si>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</si>
  <si>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</si>
  <si>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</si>
  <si>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</si>
  <si>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</si>
  <si>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</si>
  <si>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</si>
  <si>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</si>
  <si>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</si>
  <si>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</si>
  <si>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</si>
  <si>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</si>
  <si>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</si>
  <si>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</si>
  <si>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</si>
  <si>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</si>
  <si>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</si>
  <si>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</si>
  <si>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</si>
  <si>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</si>
  <si>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</si>
  <si>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</si>
  <si>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</si>
  <si>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</si>
  <si>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</si>
  <si>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</si>
  <si>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</si>
  <si>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</si>
  <si>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</si>
  <si>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</si>
  <si>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</si>
  <si>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</si>
  <si>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</si>
  <si>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</si>
  <si>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</si>
  <si>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</si>
  <si>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</si>
  <si>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</si>
  <si>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</si>
  <si>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</si>
  <si>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</si>
  <si>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</si>
  <si>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</si>
  <si>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</si>
  <si>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</si>
  <si>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</si>
  <si>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</si>
  <si>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</si>
  <si>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</si>
  <si>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</si>
  <si>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</si>
  <si>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</si>
  <si>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</si>
  <si>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</si>
  <si>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</si>
  <si>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</si>
  <si>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</si>
  <si>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</si>
  <si>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</si>
  <si>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</si>
  <si>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</si>
  <si>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</si>
  <si>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</si>
  <si>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</si>
  <si>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</si>
  <si>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</si>
  <si>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</si>
  <si>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</si>
  <si>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</si>
  <si>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</si>
  <si>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</si>
  <si>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</si>
  <si>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</si>
  <si>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</si>
  <si>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</si>
  <si>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</si>
  <si>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</si>
  <si>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</si>
  <si>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</si>
  <si>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</si>
  <si>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</si>
  <si>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</si>
  <si>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</si>
  <si>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</si>
  <si>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</si>
  <si>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</si>
  <si>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</si>
  <si>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</si>
  <si>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</si>
  <si>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</si>
  <si>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</si>
  <si>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</si>
  <si>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</si>
  <si>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</si>
  <si>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</si>
  <si>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</si>
  <si>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</si>
  <si>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</si>
  <si>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</si>
  <si>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</si>
  <si>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</si>
  <si>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</si>
  <si>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</si>
  <si>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</si>
  <si>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</si>
  <si>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</si>
  <si>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</si>
  <si>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</si>
  <si>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</si>
  <si>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</si>
  <si>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</si>
  <si>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</si>
  <si>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</si>
  <si>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</si>
  <si>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</si>
  <si>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</si>
  <si>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</si>
  <si>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</si>
  <si>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</si>
  <si>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</si>
  <si>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</si>
  <si>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</si>
  <si>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</si>
  <si>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</si>
  <si>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</si>
  <si>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</si>
  <si>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</si>
  <si>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</si>
  <si>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</si>
  <si>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</si>
  <si>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</si>
  <si>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</si>
  <si>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</si>
  <si>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</si>
  <si>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</si>
  <si>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</si>
  <si>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</si>
  <si>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</si>
  <si>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</si>
  <si>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</si>
  <si>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</si>
  <si>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</si>
  <si>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</si>
  <si>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</si>
  <si>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</si>
  <si>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</si>
  <si>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</si>
  <si>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</si>
  <si>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</si>
  <si>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</si>
  <si>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</si>
  <si>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</si>
  <si>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</si>
  <si>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</si>
  <si>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</si>
  <si>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</si>
  <si>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</si>
  <si>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</si>
  <si>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</si>
  <si>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</si>
  <si>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</si>
  <si>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</si>
  <si>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</si>
  <si>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</si>
  <si>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</si>
  <si>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</si>
  <si>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</si>
  <si>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</si>
  <si>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</si>
  <si>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</si>
  <si>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</si>
  <si>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</si>
  <si>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</si>
  <si>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</si>
  <si>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</si>
  <si>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</si>
  <si>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</si>
  <si>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</si>
  <si>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</si>
  <si>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</si>
  <si>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</si>
  <si>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</si>
  <si>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</si>
  <si>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</si>
  <si>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</si>
  <si>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</si>
  <si>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</si>
  <si>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</si>
  <si>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</si>
  <si>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</si>
  <si>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</si>
  <si>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</si>
  <si>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</si>
  <si>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</si>
  <si>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</si>
  <si>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</si>
  <si>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</si>
  <si>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</si>
  <si>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</si>
  <si>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</si>
  <si>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</si>
  <si>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</si>
  <si>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</si>
  <si>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</si>
  <si>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</si>
  <si>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</si>
  <si>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</si>
  <si>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</si>
  <si>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</si>
  <si>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</si>
  <si>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</si>
  <si>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</si>
  <si>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</si>
  <si>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</si>
  <si>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</si>
  <si>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</si>
  <si>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</si>
  <si>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</si>
  <si>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</si>
  <si>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</si>
  <si>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</si>
  <si>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</si>
  <si>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</si>
  <si>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</si>
  <si>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</si>
  <si>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</si>
  <si>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</si>
  <si>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</si>
  <si>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</si>
  <si>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</si>
  <si>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</si>
  <si>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</si>
  <si>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</si>
  <si>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</si>
  <si>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</si>
  <si>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</si>
  <si>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</si>
  <si>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</si>
  <si>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</si>
  <si>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</si>
  <si>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</si>
  <si>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</si>
  <si>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</si>
  <si>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</si>
  <si>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</si>
  <si>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</si>
  <si>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</si>
  <si>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</si>
  <si>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</si>
  <si>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</si>
  <si>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</si>
  <si>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</si>
  <si>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</si>
  <si>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</si>
  <si>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</si>
  <si>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</si>
  <si>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</si>
  <si>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</si>
  <si>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</si>
  <si>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</si>
  <si>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</si>
  <si>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</si>
  <si>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</si>
  <si>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</si>
  <si>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</si>
  <si>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</si>
  <si>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</si>
  <si>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</si>
  <si>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</si>
  <si>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</si>
  <si>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</si>
  <si>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</si>
  <si>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</si>
  <si>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</si>
  <si>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</si>
  <si>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</si>
  <si>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</si>
  <si>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</si>
  <si>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</si>
  <si>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</si>
  <si>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</si>
  <si>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</si>
  <si>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</si>
  <si>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</si>
  <si>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</si>
  <si>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</si>
  <si>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</si>
  <si>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</si>
  <si>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</si>
  <si>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</si>
  <si>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</si>
  <si>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</si>
  <si>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</si>
  <si>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</si>
  <si>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</si>
  <si>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</si>
  <si>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</si>
  <si>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</si>
  <si>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</si>
  <si>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</si>
  <si>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</si>
  <si>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</si>
  <si>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</si>
  <si>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</si>
  <si>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</si>
  <si>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</si>
  <si>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</si>
  <si>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</si>
  <si>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</si>
  <si>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</si>
  <si>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</si>
  <si>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</si>
  <si>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</si>
  <si>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</si>
  <si>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</si>
  <si>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</si>
  <si>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</si>
  <si>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</si>
  <si>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</si>
  <si>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</si>
  <si>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</si>
  <si>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</si>
  <si>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</si>
  <si>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</si>
  <si>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</si>
  <si>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</si>
  <si>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</si>
  <si>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</si>
  <si>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</si>
  <si>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</si>
  <si>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</si>
  <si>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</si>
  <si>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</si>
  <si>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</si>
  <si>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</si>
  <si>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</si>
  <si>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</si>
  <si>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</si>
  <si>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</si>
  <si>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</si>
  <si>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</si>
  <si>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</si>
  <si>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</si>
  <si>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</si>
  <si>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</si>
  <si>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</si>
  <si>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</si>
  <si>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</si>
  <si>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</si>
  <si>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</si>
  <si>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</si>
  <si>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</si>
  <si>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</si>
  <si>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</si>
  <si>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</si>
  <si>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</si>
  <si>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</si>
  <si>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</si>
  <si>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</si>
  <si>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</si>
  <si>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</si>
  <si>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</si>
  <si>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</si>
  <si>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</si>
  <si>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</si>
  <si>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</si>
  <si>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</si>
  <si>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</si>
  <si>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</si>
  <si>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</si>
  <si>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</si>
  <si>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</si>
  <si>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</si>
  <si>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</si>
  <si>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</si>
  <si>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</si>
  <si>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</si>
  <si>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</si>
  <si>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</si>
  <si>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</si>
  <si>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</si>
  <si>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</si>
  <si>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</si>
  <si>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</si>
  <si>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</si>
  <si>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</si>
  <si>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</si>
  <si>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</si>
  <si>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</si>
  <si>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</si>
  <si>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</si>
  <si>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</si>
  <si>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</si>
  <si>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</si>
  <si>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</si>
  <si>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</si>
  <si>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</si>
  <si>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</si>
  <si>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</si>
  <si>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</si>
  <si>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</si>
  <si>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</si>
  <si>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</si>
  <si>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</si>
  <si>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</si>
  <si>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</si>
  <si>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</si>
  <si>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</si>
  <si>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</si>
  <si>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</si>
  <si>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</si>
  <si>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</si>
  <si>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</si>
  <si>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</si>
  <si>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</si>
  <si>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</si>
  <si>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</si>
  <si>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</si>
  <si>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</si>
  <si>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</si>
  <si>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</si>
  <si>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</si>
  <si>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</si>
  <si>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</si>
  <si>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</si>
  <si>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</si>
  <si>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</si>
  <si>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</si>
  <si>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</si>
  <si>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</si>
  <si>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</si>
  <si>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</si>
  <si>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</si>
  <si>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</si>
  <si>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</si>
  <si>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</si>
  <si>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</si>
  <si>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</si>
  <si>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</si>
  <si>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</si>
  <si>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</si>
  <si>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</si>
  <si>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</si>
  <si>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</si>
  <si>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</si>
  <si>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</si>
  <si>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</si>
  <si>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</si>
  <si>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</si>
  <si>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</si>
  <si>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</si>
  <si>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</si>
  <si>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</si>
  <si>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</si>
  <si>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</si>
  <si>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</si>
  <si>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</si>
  <si>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</si>
  <si>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</si>
  <si>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</si>
  <si>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</si>
  <si>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</si>
  <si>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</si>
  <si>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</si>
  <si>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</si>
  <si>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</si>
  <si>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</si>
  <si>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</si>
  <si>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</si>
  <si>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</si>
  <si>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</si>
  <si>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</si>
  <si>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</si>
  <si>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</si>
  <si>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</si>
  <si>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</si>
  <si>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</si>
  <si>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</si>
  <si>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</si>
  <si>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</si>
  <si>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</si>
  <si>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</si>
  <si>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</si>
  <si>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</si>
  <si>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</si>
  <si>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</si>
  <si>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</si>
  <si>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</si>
  <si>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</si>
  <si>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</si>
  <si>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</si>
  <si>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</si>
  <si>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</si>
  <si>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</si>
  <si>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</si>
  <si>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</si>
  <si>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</si>
  <si>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</si>
  <si>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</si>
  <si>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</si>
  <si>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</si>
  <si>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</si>
  <si>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</si>
  <si>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</si>
  <si>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</si>
  <si>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</si>
  <si>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</si>
  <si>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</si>
  <si>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</si>
  <si>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</si>
  <si>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</si>
  <si>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</si>
  <si>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</si>
  <si>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</si>
  <si>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</si>
  <si>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</si>
  <si>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</si>
  <si>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</si>
  <si>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</si>
  <si>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</si>
  <si>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</si>
  <si>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</si>
  <si>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</si>
  <si>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</si>
  <si>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</si>
  <si>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</si>
  <si>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</si>
  <si>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</si>
  <si>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</si>
  <si>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</si>
  <si>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</si>
  <si>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</si>
  <si>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</si>
  <si>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</si>
  <si>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</si>
  <si>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</si>
  <si>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</si>
  <si>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</si>
  <si>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</si>
  <si>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</si>
  <si>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</si>
  <si>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</si>
  <si>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</si>
  <si>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</si>
  <si>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</si>
  <si>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</si>
  <si>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</si>
  <si>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</si>
  <si>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</si>
  <si>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</si>
  <si>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</si>
  <si>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</si>
  <si>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</si>
  <si>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</si>
  <si>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</si>
  <si>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</si>
  <si>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</si>
  <si>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</si>
  <si>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</si>
  <si>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</si>
  <si>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</si>
  <si>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</si>
  <si>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</si>
  <si>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</si>
  <si>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</si>
  <si>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</si>
  <si>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</si>
  <si>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</si>
  <si>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</si>
  <si>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</si>
  <si>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</si>
  <si>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</si>
  <si>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</si>
  <si>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</si>
  <si>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</si>
  <si>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</si>
  <si>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</si>
  <si>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</si>
  <si>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</si>
  <si>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</si>
  <si>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</si>
  <si>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</si>
  <si>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</si>
  <si>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</si>
  <si>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</si>
  <si>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</si>
  <si>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</si>
  <si>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</si>
  <si>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</si>
  <si>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</si>
  <si>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</si>
  <si>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</si>
  <si>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</si>
  <si>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</si>
  <si>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</si>
  <si>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</si>
  <si>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</si>
  <si>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</si>
  <si>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</si>
  <si>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</si>
  <si>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</si>
  <si>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</si>
  <si>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</si>
  <si>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</si>
  <si>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</si>
  <si>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</si>
  <si>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</si>
  <si>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</si>
  <si>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</si>
  <si>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</si>
  <si>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</si>
  <si>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</si>
  <si>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</si>
  <si>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</si>
  <si>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</si>
  <si>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</si>
  <si>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</si>
  <si>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</si>
  <si>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</si>
  <si>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</si>
  <si>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</si>
  <si>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</si>
  <si>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</si>
  <si>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</si>
  <si>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</si>
  <si>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</si>
  <si>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</si>
  <si>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</si>
  <si>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</si>
  <si>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</si>
  <si>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</si>
  <si>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</si>
  <si>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</si>
  <si>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</si>
  <si>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</si>
  <si>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</si>
  <si>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</si>
  <si>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</si>
  <si>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</si>
  <si>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</si>
  <si>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</si>
  <si>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</si>
  <si>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</si>
  <si>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</si>
  <si>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</si>
  <si>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</si>
  <si>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</si>
  <si>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</si>
  <si>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</si>
  <si>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</si>
  <si>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</si>
  <si>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</si>
  <si>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</si>
  <si>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</si>
  <si>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</si>
  <si>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</si>
  <si>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</si>
  <si>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</si>
  <si>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</si>
  <si>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</si>
  <si>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</si>
  <si>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</si>
  <si>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</si>
  <si>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</si>
  <si>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</si>
  <si>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</si>
  <si>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</si>
  <si>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</si>
  <si>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</si>
  <si>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</si>
  <si>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</si>
  <si>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</si>
  <si>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</si>
  <si>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</si>
  <si>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</si>
  <si>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</si>
  <si>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</si>
  <si>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</si>
  <si>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</si>
  <si>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</si>
  <si>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</si>
  <si>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</si>
  <si>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</si>
  <si>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</si>
  <si>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</si>
  <si>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</si>
  <si>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</si>
  <si>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</si>
  <si>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</si>
  <si>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</si>
  <si>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</si>
  <si>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</si>
  <si>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</si>
  <si>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</si>
  <si>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</si>
  <si>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</si>
  <si>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</si>
  <si>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</si>
  <si>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</si>
  <si>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</si>
  <si>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</si>
  <si>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</si>
  <si>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</si>
  <si>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</si>
  <si>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</si>
  <si>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</si>
  <si>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</si>
  <si>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</si>
  <si>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</si>
  <si>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</si>
  <si>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</si>
  <si>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</si>
  <si>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</si>
  <si>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</si>
  <si>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</si>
  <si>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</si>
  <si>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</si>
  <si>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</si>
  <si>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</si>
  <si>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</si>
  <si>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</si>
  <si>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</si>
  <si>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</si>
  <si>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</si>
  <si>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</si>
  <si>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</si>
  <si>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</si>
  <si>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</si>
  <si>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</si>
  <si>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</si>
  <si>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</si>
  <si>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</si>
  <si>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</si>
  <si>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</si>
  <si>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</si>
  <si>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</si>
  <si>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</si>
  <si>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</si>
  <si>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</si>
  <si>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</si>
  <si>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</si>
  <si>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</si>
  <si>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</si>
  <si>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</si>
  <si>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</si>
  <si>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</si>
  <si>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</si>
  <si>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</si>
  <si>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</si>
  <si>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</si>
  <si>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</si>
  <si>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</si>
  <si>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</si>
  <si>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</si>
  <si>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</si>
  <si>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</si>
  <si>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</si>
  <si>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</si>
  <si>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</si>
  <si>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</si>
  <si>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</si>
  <si>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</si>
  <si>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</si>
  <si>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</si>
  <si>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</si>
  <si>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</si>
  <si>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</si>
  <si>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</si>
  <si>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</si>
  <si>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</si>
  <si>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</si>
  <si>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</si>
  <si>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</si>
  <si>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</si>
  <si>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</si>
  <si>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</si>
  <si>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</si>
  <si>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</si>
  <si>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</si>
  <si>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</si>
  <si>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</si>
  <si>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</si>
  <si>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</si>
  <si>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</si>
  <si>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</si>
  <si>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</si>
  <si>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</si>
  <si>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</si>
  <si>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</si>
  <si>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</si>
  <si>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</si>
  <si>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</si>
  <si>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</si>
  <si>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</si>
  <si>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</si>
  <si>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</si>
  <si>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</si>
  <si>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</si>
  <si>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</si>
  <si>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</si>
  <si>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</si>
  <si>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</si>
  <si>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</si>
  <si>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</si>
  <si>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</si>
  <si>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</si>
  <si>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</si>
  <si>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</si>
  <si>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</si>
  <si>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</si>
  <si>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</si>
  <si>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</si>
  <si>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</si>
  <si>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</si>
  <si>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</si>
  <si>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</si>
  <si>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</si>
  <si>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</si>
  <si>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</si>
  <si>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</si>
  <si>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</si>
  <si>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</si>
  <si>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</si>
  <si>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</si>
  <si>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</si>
  <si>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</si>
  <si>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</si>
  <si>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</si>
  <si>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</si>
  <si>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</si>
  <si>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</si>
  <si>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</si>
  <si>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</si>
  <si>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</si>
  <si>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</si>
  <si>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</si>
  <si>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</si>
  <si>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</si>
  <si>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</si>
  <si>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</si>
  <si>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</si>
  <si>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</si>
  <si>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</si>
  <si>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</si>
  <si>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</si>
  <si>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</si>
  <si>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</si>
  <si>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</si>
  <si>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</si>
  <si>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</si>
  <si>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</si>
  <si>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</si>
  <si>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</si>
  <si>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</si>
  <si>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</si>
  <si>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</si>
  <si>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</si>
  <si>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</si>
  <si>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</si>
  <si>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</si>
  <si>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</si>
  <si>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</si>
  <si>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</si>
  <si>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</si>
  <si>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</si>
  <si>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</si>
  <si>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</si>
  <si>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</si>
  <si>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</si>
  <si>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</si>
  <si>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</si>
  <si>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</si>
  <si>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</si>
  <si>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</si>
  <si>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</si>
  <si>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</si>
  <si>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</si>
  <si>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</si>
  <si>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</si>
  <si>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</si>
  <si>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</si>
  <si>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</si>
  <si>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</si>
  <si>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</si>
  <si>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</si>
  <si>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</si>
  <si>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</si>
  <si>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</si>
  <si>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</si>
  <si>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</si>
  <si>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</si>
  <si>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</si>
  <si>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</si>
  <si>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</si>
  <si>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</si>
  <si>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</si>
  <si>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</si>
  <si>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</si>
  <si>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</si>
  <si>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</si>
  <si>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</si>
  <si>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</si>
  <si>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</si>
  <si>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</si>
  <si>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</si>
  <si>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</si>
  <si>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</si>
  <si>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</si>
  <si>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</si>
  <si>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</si>
  <si>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</si>
  <si>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</si>
  <si>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</si>
  <si>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</si>
  <si>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</si>
  <si>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</si>
  <si>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</si>
  <si>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</si>
  <si>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</si>
  <si>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</si>
  <si>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</si>
  <si>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</si>
  <si>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</si>
  <si>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</si>
  <si>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</si>
  <si>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</si>
  <si>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</si>
  <si>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</si>
  <si>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</si>
  <si>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</si>
  <si>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</si>
  <si>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</si>
  <si>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</si>
  <si>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</si>
  <si>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</si>
  <si>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</si>
  <si>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</si>
  <si>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</si>
  <si>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</si>
  <si>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</si>
  <si>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</si>
  <si>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</si>
  <si>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</si>
  <si>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</si>
  <si>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</si>
  <si>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</si>
  <si>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</si>
  <si>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</si>
  <si>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</si>
  <si>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</si>
  <si>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</si>
  <si>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</si>
  <si>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</si>
  <si>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</si>
  <si>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</si>
  <si>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</si>
  <si>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</si>
  <si>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</si>
  <si>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</si>
  <si>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</si>
  <si>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</si>
  <si>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</si>
  <si>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</si>
  <si>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</si>
  <si>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</si>
  <si>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</si>
  <si>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</si>
  <si>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</si>
  <si>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</si>
  <si>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</si>
  <si>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</si>
  <si>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</si>
  <si>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</si>
  <si>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</si>
  <si>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</si>
  <si>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</si>
  <si>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</si>
  <si>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</si>
  <si>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</si>
  <si>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</si>
  <si>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</si>
  <si>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</si>
  <si>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</si>
  <si>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</si>
  <si>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</si>
  <si>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</si>
  <si>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</si>
  <si>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</si>
  <si>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</si>
  <si>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</si>
  <si>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</si>
  <si>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</si>
  <si>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</si>
  <si>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</si>
  <si>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</si>
  <si>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</si>
  <si>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</si>
  <si>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</si>
  <si>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</si>
  <si>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</si>
  <si>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</si>
  <si>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</si>
  <si>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</si>
  <si>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</si>
  <si>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</si>
  <si>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</si>
  <si>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</si>
  <si>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</si>
  <si>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</si>
  <si>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</si>
  <si>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</si>
  <si>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</si>
  <si>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</si>
  <si>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</si>
  <si>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</si>
  <si>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</si>
  <si>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</si>
  <si>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</si>
  <si>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</si>
  <si>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</si>
  <si>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</si>
  <si>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</si>
  <si>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</si>
  <si>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</si>
  <si>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</si>
  <si>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</si>
  <si>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</si>
  <si>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</si>
  <si>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</si>
  <si>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</si>
  <si>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</si>
  <si>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</si>
  <si>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</si>
  <si>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</si>
  <si>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</si>
  <si>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</si>
  <si>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</si>
  <si>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</si>
  <si>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</si>
  <si>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</si>
  <si>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</si>
  <si>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</si>
  <si>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</si>
  <si>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</si>
  <si>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</si>
  <si>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</si>
  <si>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</si>
  <si>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</si>
  <si>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</si>
  <si>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</si>
  <si>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</si>
  <si>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</si>
  <si>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</si>
  <si>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</si>
  <si>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</si>
  <si>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</si>
  <si>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</si>
  <si>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</si>
  <si>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</si>
  <si>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</si>
  <si>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</si>
  <si>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</si>
  <si>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</si>
  <si>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</si>
  <si>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</si>
  <si>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</si>
  <si>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</si>
  <si>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</si>
  <si>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</si>
  <si>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</si>
  <si>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</si>
  <si>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</si>
  <si>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</si>
  <si>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</si>
  <si>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</si>
  <si>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</si>
  <si>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</si>
  <si>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</si>
  <si>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</si>
  <si>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</si>
  <si>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</si>
  <si>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</si>
  <si>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</si>
  <si>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</si>
  <si>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</si>
  <si>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</si>
  <si>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</si>
  <si>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</si>
  <si>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</si>
  <si>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</si>
  <si>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</si>
  <si>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</si>
  <si>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</si>
  <si>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</si>
  <si>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</si>
  <si>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</si>
  <si>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</si>
  <si>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</si>
  <si>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</si>
  <si>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</si>
  <si>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</si>
  <si>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</si>
  <si>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</si>
  <si>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</si>
  <si>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</si>
  <si>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</si>
  <si>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</si>
  <si>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</si>
  <si>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</si>
  <si>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</si>
  <si>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</si>
  <si>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</si>
  <si>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</si>
  <si>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</si>
  <si>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</si>
  <si>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</si>
  <si>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</si>
  <si>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</si>
  <si>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</si>
  <si>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</si>
  <si>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</si>
  <si>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</si>
  <si>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</si>
  <si>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</si>
  <si>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</si>
  <si>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</si>
  <si>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</si>
  <si>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</si>
  <si>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</si>
  <si>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</si>
  <si>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</si>
  <si>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</si>
  <si>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</si>
  <si>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</si>
  <si>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</si>
  <si>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</si>
  <si>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</si>
  <si>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</si>
  <si>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</si>
  <si>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</si>
  <si>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</si>
  <si>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</si>
  <si>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</si>
  <si>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</si>
  <si>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</si>
  <si>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</si>
  <si>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</si>
  <si>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</si>
  <si>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</si>
  <si>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</si>
  <si>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</si>
  <si>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</si>
  <si>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</si>
  <si>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</si>
  <si>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</si>
  <si>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</si>
  <si>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</si>
  <si>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</si>
  <si>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</si>
  <si>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</si>
  <si>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</si>
  <si>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</si>
  <si>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</si>
  <si>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</si>
  <si>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</si>
  <si>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</si>
  <si>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</si>
  <si>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</si>
  <si>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</si>
  <si>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</si>
  <si>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</si>
  <si>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</si>
  <si>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</si>
  <si>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</si>
  <si>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</si>
  <si>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</si>
  <si>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</si>
  <si>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</si>
  <si>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</si>
  <si>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</si>
  <si>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</si>
  <si>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</si>
  <si>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</si>
  <si>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</si>
  <si>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</si>
  <si>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</si>
  <si>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</si>
  <si>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</si>
  <si>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</si>
  <si>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</si>
  <si>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</si>
  <si>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</si>
  <si>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</si>
  <si>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</si>
  <si>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</si>
  <si>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</si>
  <si>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</si>
  <si>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</si>
  <si>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</si>
  <si>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</si>
  <si>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</si>
  <si>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</si>
  <si>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</si>
  <si>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</si>
  <si>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</si>
  <si>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</si>
  <si>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</si>
  <si>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</si>
  <si>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</si>
  <si>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</si>
  <si>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</si>
  <si>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</si>
  <si>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</si>
  <si>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</si>
  <si>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</si>
  <si>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</si>
  <si>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</si>
  <si>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</si>
  <si>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</si>
  <si>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</si>
  <si>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</si>
  <si>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</si>
  <si>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</si>
  <si>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</si>
  <si>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</si>
  <si>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</si>
  <si>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</si>
  <si>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</si>
  <si>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</si>
  <si>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</si>
  <si>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</si>
  <si>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</si>
  <si>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</si>
  <si>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</si>
  <si>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</si>
  <si>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</si>
  <si>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</si>
  <si>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</si>
  <si>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</si>
  <si>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</si>
  <si>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</si>
  <si>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</si>
  <si>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</si>
  <si>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</si>
  <si>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</si>
  <si>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</si>
  <si>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</si>
  <si>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</si>
  <si>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</si>
  <si>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</si>
  <si>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</si>
  <si>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</si>
  <si>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</si>
  <si>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</si>
  <si>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</si>
  <si>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</si>
  <si>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</si>
  <si>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</si>
  <si>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</si>
  <si>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</si>
  <si>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</si>
  <si>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</si>
  <si>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</si>
  <si>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</si>
  <si>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</si>
  <si>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</si>
  <si>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</si>
  <si>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</si>
  <si>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</si>
  <si>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</si>
  <si>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</si>
  <si>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</si>
  <si>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</si>
  <si>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</si>
  <si>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</si>
  <si>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</si>
  <si>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</si>
  <si>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</si>
  <si>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</si>
  <si>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</si>
  <si>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</si>
  <si>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</si>
  <si>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</si>
  <si>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</si>
  <si>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</si>
  <si>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</si>
  <si>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</si>
  <si>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</si>
  <si>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</si>
  <si>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</si>
  <si>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</si>
  <si>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</si>
  <si>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</si>
  <si>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</si>
  <si>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</si>
  <si>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</si>
  <si>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</si>
  <si>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</si>
  <si>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</si>
  <si>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</si>
  <si>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</si>
  <si>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</si>
  <si>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</si>
  <si>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</si>
  <si>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</si>
  <si>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</si>
  <si>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</si>
  <si>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</si>
  <si>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</si>
  <si>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</si>
  <si>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</si>
  <si>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</si>
  <si>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</si>
  <si>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</si>
  <si>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</si>
  <si>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</si>
  <si>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</si>
  <si>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</si>
  <si>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</si>
  <si>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</si>
  <si>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</si>
  <si>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</si>
  <si>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</si>
  <si>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</si>
  <si>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</si>
  <si>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</si>
  <si>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</si>
  <si>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</si>
  <si>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</si>
  <si>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</si>
  <si>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</si>
  <si>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</si>
  <si>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</si>
  <si>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</si>
  <si>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</si>
  <si>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</si>
  <si>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</si>
  <si>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</si>
  <si>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</si>
  <si>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</si>
  <si>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</si>
  <si>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</si>
  <si>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</si>
  <si>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</si>
  <si>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</si>
  <si>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</si>
  <si>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</si>
  <si>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</si>
  <si>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</si>
  <si>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</si>
  <si>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</si>
  <si>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</si>
  <si>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</si>
  <si>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</si>
  <si>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</si>
  <si>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</si>
  <si>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</si>
  <si>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</si>
  <si>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</si>
  <si>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</si>
  <si>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</si>
  <si>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</si>
  <si>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</si>
  <si>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</si>
  <si>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</si>
  <si>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</si>
  <si>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</si>
  <si>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</si>
  <si>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</si>
  <si>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</si>
  <si>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</si>
  <si>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</si>
  <si>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</si>
  <si>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</si>
  <si>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</si>
  <si>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</si>
  <si>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</si>
  <si>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</si>
  <si>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</si>
  <si>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</si>
  <si>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</si>
  <si>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</si>
  <si>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</si>
  <si>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</si>
  <si>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</si>
  <si>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</si>
  <si>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</si>
  <si>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</si>
  <si>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</si>
  <si>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</si>
  <si>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</si>
  <si>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</si>
  <si>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</si>
  <si>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</si>
  <si>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</si>
  <si>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</si>
  <si>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</si>
  <si>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</si>
  <si>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</si>
  <si>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</si>
  <si>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</si>
  <si>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</si>
  <si>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</si>
  <si>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</si>
  <si>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</si>
  <si>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</si>
  <si>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</si>
  <si>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</si>
  <si>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</si>
  <si>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</si>
  <si>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</si>
  <si>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</si>
  <si>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</si>
  <si>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</si>
  <si>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</si>
  <si>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</si>
  <si>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</si>
  <si>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</si>
  <si>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</si>
  <si>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</si>
  <si>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</si>
  <si>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</si>
  <si>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</si>
  <si>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</si>
  <si>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</si>
  <si>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</si>
  <si>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</si>
  <si>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</si>
  <si>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</si>
  <si>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</si>
  <si>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</si>
  <si>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</si>
  <si>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</si>
  <si>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</si>
  <si>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</si>
  <si>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</si>
  <si>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</si>
  <si>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</si>
  <si>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</si>
  <si>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</si>
  <si>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</si>
  <si>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</si>
  <si>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</si>
  <si>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</si>
  <si>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</si>
  <si>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</si>
  <si>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</si>
  <si>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</si>
  <si>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</si>
  <si>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</si>
  <si>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</si>
  <si>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</si>
  <si>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</si>
  <si>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</si>
  <si>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</si>
  <si>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</si>
  <si>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</si>
  <si>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</si>
  <si>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</si>
  <si>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</si>
  <si>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</si>
  <si>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</si>
  <si>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</si>
  <si>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</si>
  <si>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</si>
  <si>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</si>
  <si>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</si>
  <si>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</si>
  <si>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</si>
  <si>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</si>
  <si>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</si>
  <si>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</si>
  <si>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</si>
  <si>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</si>
  <si>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</si>
  <si>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</si>
  <si>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</si>
  <si>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</si>
  <si>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</si>
  <si>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</si>
  <si>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</si>
  <si>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</si>
  <si>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</si>
  <si>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</si>
  <si>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</si>
  <si>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</si>
  <si>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</si>
  <si>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</si>
  <si>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</si>
  <si>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</si>
  <si>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</si>
  <si>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</si>
  <si>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</si>
  <si>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</si>
  <si>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</si>
  <si>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</si>
  <si>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</si>
  <si>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</si>
  <si>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</si>
  <si>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</si>
  <si>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</si>
  <si>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</si>
  <si>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</si>
  <si>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</si>
  <si>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</si>
  <si>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</si>
  <si>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</si>
  <si>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</si>
  <si>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</si>
  <si>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</si>
  <si>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</si>
  <si>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</si>
  <si>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</si>
  <si>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</si>
  <si>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</si>
  <si>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</si>
  <si>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</si>
  <si>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</si>
  <si>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</si>
  <si>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</si>
  <si>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</si>
  <si>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</si>
  <si>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</si>
  <si>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</si>
  <si>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</si>
  <si>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</si>
  <si>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</si>
  <si>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</si>
  <si>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</si>
  <si>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</si>
  <si>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</si>
  <si>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</si>
  <si>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</si>
  <si>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</si>
  <si>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</si>
  <si>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</si>
  <si>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</si>
  <si>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</si>
  <si>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</si>
  <si>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</si>
  <si>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</si>
  <si>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</si>
  <si>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</si>
  <si>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</si>
  <si>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</si>
  <si>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</si>
  <si>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</si>
  <si>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</si>
  <si>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</si>
  <si>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</si>
  <si>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</si>
  <si>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</si>
  <si>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</si>
  <si>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</si>
  <si>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</si>
  <si>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</si>
  <si>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</si>
  <si>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</si>
  <si>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</si>
  <si>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</si>
  <si>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</si>
  <si>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</si>
  <si>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</si>
  <si>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</si>
  <si>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</si>
  <si>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</si>
  <si>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</si>
  <si>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</si>
  <si>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</si>
  <si>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</si>
  <si>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</si>
  <si>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</si>
  <si>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</si>
  <si>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</si>
  <si>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</si>
  <si>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</si>
  <si>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</si>
  <si>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</si>
  <si>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</si>
  <si>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</si>
  <si>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</si>
  <si>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</si>
  <si>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</si>
  <si>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</si>
  <si>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</si>
  <si>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</si>
  <si>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</si>
  <si>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</si>
  <si>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</si>
  <si>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</si>
  <si>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</si>
  <si>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</si>
  <si>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</si>
  <si>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</si>
  <si>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</si>
  <si>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</si>
  <si>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</si>
  <si>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</si>
  <si>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</si>
  <si>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</si>
  <si>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</si>
  <si>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</si>
  <si>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</si>
  <si>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</si>
  <si>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</si>
  <si>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</si>
  <si>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</si>
  <si>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</si>
  <si>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</si>
  <si>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</si>
  <si>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</si>
  <si>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</si>
  <si>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</si>
  <si>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</si>
  <si>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</si>
  <si>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</si>
  <si>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</si>
  <si>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</si>
  <si>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</si>
  <si>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</si>
  <si>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</si>
  <si>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</si>
  <si>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</si>
  <si>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</si>
  <si>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</si>
  <si>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</si>
  <si>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</si>
  <si>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</si>
  <si>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</si>
  <si>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</si>
  <si>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</si>
  <si>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</si>
  <si>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</si>
  <si>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</si>
  <si>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</si>
  <si>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</si>
  <si>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</si>
  <si>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</si>
  <si>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</si>
  <si>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</si>
  <si>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</si>
  <si>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</si>
  <si>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</si>
  <si>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</si>
  <si>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</si>
  <si>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</si>
  <si>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</si>
  <si>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</si>
  <si>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</si>
  <si>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</si>
  <si>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</si>
  <si>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</si>
  <si>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</si>
  <si>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</si>
  <si>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</si>
  <si>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</si>
  <si>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</si>
  <si>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</si>
  <si>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</si>
  <si>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</si>
  <si>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</si>
  <si>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</si>
  <si>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</si>
  <si>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</si>
  <si>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</si>
  <si>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</si>
  <si>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</si>
  <si>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</si>
  <si>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</si>
  <si>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</si>
  <si>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</si>
  <si>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</si>
  <si>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</si>
  <si>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</si>
  <si>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</si>
  <si>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</si>
  <si>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</si>
  <si>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</si>
  <si>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</si>
  <si>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</si>
  <si>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</si>
  <si>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</si>
  <si>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</si>
  <si>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</si>
  <si>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</si>
  <si>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</si>
  <si>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</si>
  <si>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</si>
  <si>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</si>
  <si>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</si>
  <si>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</si>
  <si>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</si>
  <si>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</si>
  <si>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</si>
  <si>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</si>
  <si>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</si>
  <si>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</si>
  <si>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</si>
  <si>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</si>
  <si>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</si>
  <si>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</si>
  <si>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</si>
  <si>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</si>
  <si>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</si>
  <si>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</si>
  <si>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</si>
  <si>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</si>
  <si>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</si>
  <si>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</si>
  <si>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</si>
  <si>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</si>
  <si>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</si>
  <si>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</si>
  <si>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</si>
  <si>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</si>
  <si>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</si>
  <si>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</si>
  <si>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</si>
  <si>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</si>
  <si>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</si>
  <si>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</si>
  <si>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</si>
  <si>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</si>
  <si>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</si>
  <si>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</si>
  <si>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</si>
  <si>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</si>
  <si>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</si>
  <si>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</si>
  <si>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</si>
  <si>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</si>
  <si>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</si>
  <si>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</si>
  <si>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</si>
  <si>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</si>
  <si>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</si>
  <si>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</si>
  <si>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</si>
  <si>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</si>
  <si>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</si>
  <si>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</si>
  <si>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</si>
  <si>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</si>
  <si>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</si>
  <si>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</si>
  <si>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</si>
  <si>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</si>
  <si>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</si>
  <si>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</si>
  <si>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</si>
  <si>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</si>
  <si>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</si>
  <si>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</si>
  <si>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</si>
  <si>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</si>
  <si>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</si>
  <si>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</si>
  <si>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</si>
  <si>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</si>
  <si>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</si>
  <si>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</si>
  <si>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</si>
  <si>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</si>
  <si>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</si>
  <si>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</si>
  <si>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</si>
  <si>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</si>
  <si>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</si>
  <si>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</si>
  <si>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</si>
  <si>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</si>
  <si>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</si>
  <si>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</si>
  <si>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</si>
  <si>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</si>
  <si>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</si>
  <si>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</si>
  <si>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</si>
  <si>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</si>
  <si>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</si>
  <si>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</si>
  <si>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</si>
  <si>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</si>
  <si>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</si>
  <si>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</si>
  <si>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</si>
  <si>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</si>
  <si>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</si>
  <si>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</si>
  <si>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</si>
  <si>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</si>
  <si>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</si>
  <si>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</si>
  <si>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</si>
  <si>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</si>
  <si>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</si>
  <si>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</si>
  <si>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</si>
  <si>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</si>
  <si>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</si>
  <si>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</si>
  <si>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</si>
  <si>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</si>
  <si>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</si>
  <si>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</si>
  <si>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</si>
  <si>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</si>
  <si>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</si>
  <si>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</si>
  <si>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</si>
  <si>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</si>
  <si>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</si>
  <si>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</si>
  <si>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</si>
  <si>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</si>
  <si>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</si>
  <si>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</si>
  <si>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</si>
  <si>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</si>
  <si>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</si>
  <si>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</si>
  <si>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</si>
  <si>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</si>
  <si>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</si>
  <si>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</si>
  <si>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</si>
  <si>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</si>
  <si>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</si>
  <si>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</si>
  <si>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</si>
  <si>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</si>
  <si>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</si>
  <si>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</si>
  <si>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</si>
  <si>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</si>
  <si>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</si>
  <si>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</si>
  <si>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</si>
  <si>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</si>
  <si>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</si>
  <si>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</si>
  <si>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</si>
  <si>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</si>
  <si>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</si>
  <si>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</si>
  <si>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</si>
  <si>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</si>
  <si>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</si>
  <si>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</si>
  <si>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</si>
  <si>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</si>
  <si>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</si>
  <si>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</si>
  <si>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</si>
  <si>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</si>
  <si>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</si>
  <si>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</si>
  <si>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</si>
  <si>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</si>
  <si>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</si>
  <si>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</si>
  <si>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</si>
  <si>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</si>
  <si>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</si>
  <si>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</si>
  <si>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</si>
  <si>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</si>
  <si>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</si>
  <si>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</si>
  <si>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</si>
  <si>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</si>
  <si>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</si>
  <si>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</si>
  <si>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</si>
  <si>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</si>
  <si>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</si>
  <si>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</si>
  <si>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</si>
  <si>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</si>
  <si>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</si>
  <si>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</si>
  <si>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</si>
  <si>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</si>
  <si>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</si>
  <si>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</si>
  <si>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</si>
  <si>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</si>
  <si>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</si>
  <si>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</si>
  <si>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</si>
  <si>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</si>
  <si>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</si>
  <si>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</si>
  <si>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</si>
  <si>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</si>
  <si>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</si>
  <si>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</si>
  <si>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</si>
  <si>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</si>
  <si>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</si>
  <si>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</si>
  <si>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</si>
  <si>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</si>
  <si>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</si>
  <si>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</si>
  <si>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</si>
  <si>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</si>
  <si>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</si>
  <si>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</si>
  <si>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</si>
  <si>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</si>
  <si>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</si>
  <si>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</si>
  <si>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</si>
  <si>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</si>
  <si>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</si>
  <si>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</si>
  <si>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</si>
  <si>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</si>
  <si>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</si>
  <si>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</si>
  <si>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</si>
  <si>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</si>
  <si>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</si>
  <si>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</si>
  <si>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</si>
  <si>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</si>
  <si>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</si>
  <si>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</si>
  <si>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</si>
  <si>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</si>
  <si>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</si>
  <si>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</si>
  <si>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</si>
  <si>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</si>
  <si>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</si>
  <si>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</si>
  <si>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</si>
  <si>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</si>
  <si>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</si>
  <si>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</si>
  <si>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</si>
  <si>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</si>
  <si>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</si>
  <si>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</si>
  <si>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</si>
  <si>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</si>
  <si>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</si>
  <si>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</si>
  <si>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</si>
  <si>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</si>
  <si>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</si>
  <si>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</si>
  <si>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</si>
  <si>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</si>
  <si>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</si>
  <si>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</si>
  <si>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</si>
  <si>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</si>
  <si>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</si>
  <si>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</si>
  <si>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</si>
  <si>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</si>
  <si>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</si>
  <si>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</si>
  <si>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</si>
  <si>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</si>
  <si>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</si>
  <si>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</si>
  <si>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</si>
  <si>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</si>
  <si>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</si>
  <si>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</si>
  <si>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</si>
  <si>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</si>
  <si>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</si>
  <si>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</si>
  <si>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</si>
  <si>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</si>
  <si>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</si>
  <si>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</si>
  <si>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</si>
  <si>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</si>
  <si>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</si>
  <si>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</si>
  <si>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</si>
  <si>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</si>
  <si>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</si>
  <si>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</si>
  <si>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</si>
  <si>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</si>
  <si>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</si>
  <si>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</si>
  <si>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</si>
  <si>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</si>
  <si>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</si>
  <si>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</si>
  <si>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</si>
  <si>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</si>
  <si>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</si>
  <si>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</si>
  <si>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</si>
  <si>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</si>
  <si>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</si>
  <si>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</si>
  <si>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</si>
  <si>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</si>
  <si>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</si>
  <si>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</si>
  <si>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</si>
  <si>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</si>
  <si>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</si>
  <si>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</si>
  <si>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</si>
  <si>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</si>
  <si>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</si>
  <si>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</si>
  <si>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</si>
  <si>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</si>
  <si>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</si>
  <si>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</si>
  <si>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</si>
  <si>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</si>
  <si>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</si>
  <si>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</si>
  <si>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</si>
  <si>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</si>
  <si>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</si>
  <si>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</si>
  <si>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</si>
  <si>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</si>
  <si>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</si>
  <si>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</si>
  <si>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</si>
  <si>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</si>
  <si>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</si>
  <si>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</si>
  <si>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</si>
  <si>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</si>
  <si>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</si>
  <si>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</si>
  <si>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</si>
  <si>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</si>
  <si>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</si>
  <si>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</si>
  <si>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</si>
  <si>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</si>
  <si>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</si>
  <si>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</si>
  <si>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</si>
  <si>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</si>
  <si>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</si>
  <si>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</si>
  <si>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</si>
  <si>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</si>
  <si>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</si>
  <si>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</si>
  <si>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</si>
  <si>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</si>
  <si>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</si>
  <si>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</si>
  <si>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</si>
  <si>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</si>
  <si>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</si>
  <si>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</si>
  <si>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</si>
  <si>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</si>
  <si>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</si>
  <si>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</si>
  <si>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</si>
  <si>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</si>
  <si>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</si>
  <si>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</si>
  <si>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</si>
  <si>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</si>
  <si>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</si>
  <si>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</si>
  <si>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</si>
  <si>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</si>
  <si>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</si>
  <si>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</si>
  <si>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</si>
  <si>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</si>
  <si>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</si>
  <si>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</si>
  <si>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</si>
  <si>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</si>
  <si>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</si>
  <si>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</si>
  <si>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</si>
  <si>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</si>
  <si>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</si>
  <si>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</si>
  <si>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</si>
  <si>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</si>
  <si>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</si>
  <si>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</si>
  <si>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</si>
  <si>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</si>
  <si>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</si>
  <si>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</si>
  <si>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</si>
  <si>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</si>
  <si>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</si>
  <si>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</si>
  <si>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</si>
  <si>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</si>
  <si>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</si>
  <si>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</si>
  <si>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</si>
  <si>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</si>
  <si>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</si>
  <si>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</si>
  <si>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</si>
  <si>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</si>
  <si>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</si>
  <si>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</si>
  <si>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</si>
  <si>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</si>
  <si>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</si>
  <si>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</si>
  <si>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</si>
  <si>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</si>
  <si>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</si>
  <si>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</si>
  <si>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</si>
  <si>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</si>
  <si>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</si>
  <si>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</si>
  <si>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</si>
  <si>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</si>
  <si>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</si>
  <si>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</si>
  <si>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</si>
  <si>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</si>
  <si>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</si>
  <si>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</si>
  <si>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</si>
  <si>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</si>
  <si>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</si>
  <si>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</si>
  <si>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</si>
  <si>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</si>
  <si>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</si>
  <si>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</si>
  <si>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</si>
  <si>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</si>
  <si>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</si>
  <si>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</si>
  <si>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</si>
  <si>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</si>
  <si>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</si>
  <si>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</si>
  <si>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</si>
  <si>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</si>
  <si>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</si>
  <si>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</si>
  <si>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</si>
  <si>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</si>
  <si>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</si>
  <si>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</si>
  <si>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</si>
  <si>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</si>
  <si>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</si>
  <si>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</si>
  <si>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</si>
  <si>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</si>
  <si>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</si>
  <si>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</si>
  <si>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</si>
  <si>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</si>
  <si>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</si>
  <si>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</si>
  <si>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</si>
  <si>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</si>
  <si>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</si>
  <si>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</si>
  <si>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</si>
  <si>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</si>
  <si>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</si>
  <si>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</si>
  <si>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</si>
  <si>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</si>
  <si>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</si>
  <si>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</si>
  <si>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</si>
  <si>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</si>
  <si>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</si>
  <si>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</si>
  <si>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</si>
  <si>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</si>
  <si>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</si>
  <si>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</si>
  <si>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</si>
  <si>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</si>
  <si>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</si>
  <si>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</si>
  <si>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</si>
  <si>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</si>
  <si>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</si>
  <si>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</si>
  <si>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</si>
  <si>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</si>
  <si>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</si>
  <si>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</si>
  <si>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</si>
  <si>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</si>
  <si>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</si>
  <si>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</si>
  <si>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</si>
  <si>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</si>
  <si>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</si>
  <si>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</si>
  <si>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</si>
  <si>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</si>
  <si>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</si>
  <si>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</si>
  <si>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</si>
  <si>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</si>
  <si>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</si>
  <si>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</si>
  <si>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</si>
  <si>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</si>
  <si>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</si>
  <si>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</si>
  <si>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</si>
  <si>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</si>
  <si>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</si>
  <si>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</si>
  <si>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</si>
  <si>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</si>
  <si>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</si>
  <si>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</si>
  <si>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</si>
  <si>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</si>
  <si>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</si>
  <si>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</si>
  <si>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</si>
  <si>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</si>
  <si>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</si>
  <si>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</si>
  <si>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</si>
  <si>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</si>
  <si>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</si>
  <si>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</si>
  <si>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</si>
  <si>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</si>
  <si>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</si>
  <si>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</si>
  <si>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</si>
  <si>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</si>
  <si>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</si>
  <si>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</si>
  <si>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</si>
  <si>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</si>
  <si>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</si>
  <si>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</si>
  <si>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</si>
  <si>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</si>
  <si>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</si>
  <si>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</si>
  <si>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</si>
  <si>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</si>
  <si>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</si>
  <si>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</si>
  <si>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</si>
  <si>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</si>
  <si>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</si>
  <si>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</si>
  <si>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</si>
  <si>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</si>
  <si>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</si>
  <si>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</si>
  <si>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</si>
  <si>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</si>
  <si>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</si>
  <si>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</si>
  <si>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</si>
  <si>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</si>
  <si>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</si>
  <si>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</si>
  <si>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</si>
  <si>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</si>
  <si>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</si>
  <si>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</si>
  <si>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</si>
  <si>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</si>
  <si>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</si>
  <si>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</si>
  <si>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</si>
  <si>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</si>
  <si>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</si>
  <si>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</si>
  <si>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</si>
  <si>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</si>
  <si>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</si>
  <si>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</si>
  <si>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</si>
  <si>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</si>
  <si>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</si>
  <si>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</si>
  <si>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</si>
  <si>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</si>
  <si>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</si>
  <si>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</si>
  <si>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</si>
  <si>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</si>
  <si>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</si>
  <si>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</si>
  <si>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</si>
  <si>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</si>
  <si>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</si>
  <si>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</si>
  <si>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</si>
  <si>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</si>
  <si>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</si>
  <si>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</si>
  <si>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</si>
  <si>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</si>
  <si>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</si>
  <si>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</si>
  <si>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</si>
  <si>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</si>
  <si>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</si>
  <si>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</si>
  <si>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</si>
  <si>
    <t>INSTITUTO COLOMBIANO DE BIENESTAR FAMILIAR</t>
  </si>
  <si>
    <t>701820120260</t>
  </si>
  <si>
    <t xml:space="preserve">BRINDAR ATENCION A LA PRIMERA INFANCIA NIÑOS Y NIÑAS MENORES DE CINCO AÑOS 5 DE FAMILIAS CON VULNERABILODAD ECONOMICA, SOCIAL, CULTURAL, NUTRICIONAL Y PSICOAFECTIVA, A TRAVES DE LOS HAGARES COMUNITARIOS DE BIENESTAR MODALIDAD 0-5, EN LAS SIGUIENTES FORMAS DE ATENCION : FAMILIARES, MULTIPLES, GRUPALES, Y EN LA MODALIDAD FAMI, APOYAR A LAS FAMILIAS EN DESARROLLO CON MUJERES GESTANTES, MADRES LACTANTES Y NIÑOS Y NIÑAS MENORES DE DOS AÑOS QUE SE ENCUENTRAN EN VULNERABILIDAD PSICOAFECTIVA, NUTRICIONAL, ECONOMICA Y SOCIAL.
</t>
  </si>
  <si>
    <t>701820130233</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</si>
  <si>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</si>
  <si>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 xml:space="preserve">INSTITUTO COLOMBIANO DE BIENESTAR FAMILIAR </t>
  </si>
  <si>
    <t>701820130314</t>
  </si>
  <si>
    <t>ATENDER INTEGRALMENTE A LA PRIMERA INFANCIA EN EL MARCO DE LA ESTRATEGIA" DE CERO A SIEMPRE", DE CONFORMIDAD CON LAS DIRECTRICES, LINEAMIENTOS Y ESTANDARES ESTABLECIDO POR EL ICBF, ASI COMO RECULAR LAS REACCIONES ENTRE LAS PARTES DERIVADAS DE LA ENTREGA DE APORTE DEL ICBF A ENTIDAD CONTRATISTA, PARA QUE ESTE ASUMA BAJO SU EXCLUSIVA RESPONSABILIDAD DICHA ATENCION.</t>
  </si>
  <si>
    <t>701820140194</t>
  </si>
  <si>
    <t>ATENDER A LA PRIMERA INFANCIA EN EL MARCO DE LA ESTRATEGIA DE CERO A SIEMPRE ESPECIFICAMENTE A LOS NIÑOS Y NIÑAS MENORES DE 5 AÑOS DE FAMILIAS EN SITUACION DE VULNERABILIDAD DE  CONFORMIDAD CON LAS DIRECTRICES LINEAMIENTOS Y ESTANDARES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</si>
  <si>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NO</t>
  </si>
  <si>
    <t>701820140388</t>
  </si>
  <si>
    <t>70-0205-2016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</si>
  <si>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t>
  </si>
  <si>
    <t>70-0387-2016</t>
  </si>
  <si>
    <t>70-0585-2016</t>
  </si>
  <si>
    <t>ATENDER INTEGRALMENTE A LA PRIMERA INFANCIA EN EL MARCO DE LA ESTRATEGIA" DE CERO A SIEMPRE", ESPECIFICAMENTE A LOS NIÑOS Y NIÑAS MENORES DE 5 AÑOS DE EDAD, DE FAMILIA EN SITUACION DE VULNERABILIDAD, DE CONFORMIDAD CON LAS DIRECTRICES, LINEAMIENTOS Y ESTANDARES ESTABLECIDOS POR ICBF, ASI COMO REGULAR LAS REACCIONES ENTRE LAS PARTES DERIVADAS DE LA ENTREGA DE APORTE DEL ICBF A LA ENTIDAD ADMINISTRADORA DEL SERVICIO EN LA MODALIDAD DE HCB, EN LAS SIGUIENTES FORMAS DE ATENCION: FAMILIARES, MULTIPLES, GRUPALES, EMPRESARIALES, JARDINES SOCIALES FAMI Y HOGARES COMUNITARIOS INTEGRALES.</t>
  </si>
  <si>
    <t>70-0640-2016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</si>
  <si>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 EN EL SERVICIO DESARROLLO INFANTIL EN MEDIO FAMILIAR.</t>
  </si>
  <si>
    <t>70-0296-2017</t>
  </si>
  <si>
    <t>PRESTAR EL SERVICIO DE EDUCACION INICIAL EN EL MARCO DE LA ATENCION INTEGRAL A MUJERES GESTANTES NIÑAS Y NIÑOS MENORES DE 5 AÑOS O HASTA SU INGRESO AL GRADO DE TRANSICION DE CONFORMIDAD CON LOS MANUALES OPERATIVOS DE LA MODALIDAD Y LAS DIRECTRICES ESTABLECIDAS POR EL ICBF EN ARMONIA CON LAS POLITICAS DE ESTADO PARA EL DESARROLLO INTEGRAL DE LA PRIMERA INFANCIA DE CERO A SIEMPRE EN EL SERVICIO DESARROLLO INFANTIL EN MEDIO FAMILIAR.</t>
  </si>
  <si>
    <t>70-0265-2018</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</si>
  <si>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ESTABLECIDAS POR EL ICBF, EN ARMONIA CON LA POLITICA DE ESTADO PARA EL DESARROLLO INTEGRAL DE LA PRIMERA INFANCIA "DE CERO A SIEMPRE" EN EL SERVICIO CENTROS DE DESARROLLO INFANTIL.</t>
  </si>
  <si>
    <t>70-0099-2019</t>
  </si>
  <si>
    <t>PRESTAR EL SERVICIO DE DESARROLLO INFANTIL EN MEDIO FAMILIAR - DIMF- DE CONFORMIDAD CON EL MANUAL OPERATIVO DE LA MODALIDAD FAMILIAR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</si>
</sst>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5" zoomScaleNormal="85" zoomScaleSheetLayoutView="40" zoomScalePageLayoutView="40" workbookViewId="0">
      <selection activeCell="C55" sqref="C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453</v>
      </c>
      <c r="J20" s="149" t="s">
        <v>980</v>
      </c>
      <c r="K20" s="150">
        <v>671986557</v>
      </c>
      <c r="L20" s="151">
        <v>44211</v>
      </c>
      <c r="M20" s="151">
        <v>44561</v>
      </c>
      <c r="N20" s="134">
        <f>+(M20-L20)/30</f>
        <v>11.666666666666666</v>
      </c>
      <c r="O20" s="137"/>
      <c r="U20" s="133"/>
      <c r="V20" s="105">
        <f ca="1">NOW()</f>
        <v>44194.501975810184</v>
      </c>
      <c r="W20" s="105">
        <f ca="1">NOW()</f>
        <v>44194.501975810184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2691</v>
      </c>
      <c r="C48" s="112" t="s">
        <v>31</v>
      </c>
      <c r="D48" s="110" t="s">
        <v>2692</v>
      </c>
      <c r="E48" s="144">
        <v>40945</v>
      </c>
      <c r="F48" s="144">
        <v>41274</v>
      </c>
      <c r="G48" s="159">
        <f>IF(AND(E48&lt;&gt;"",F48&lt;&gt;""),((F48-E48)/30),"")</f>
        <v>10.966666666666667</v>
      </c>
      <c r="H48" s="119" t="s">
        <v>2693</v>
      </c>
      <c r="I48" s="113" t="s">
        <v>453</v>
      </c>
      <c r="J48" s="113" t="s">
        <v>980</v>
      </c>
      <c r="K48" s="116">
        <v>449321043</v>
      </c>
      <c r="L48" s="115" t="s">
        <v>1148</v>
      </c>
      <c r="M48" s="117">
        <v>1</v>
      </c>
      <c r="N48" s="115" t="s">
        <v>27</v>
      </c>
      <c r="O48" s="115" t="s">
        <v>1148</v>
      </c>
      <c r="P48" s="78"/>
    </row>
    <row r="49" spans="1:16" s="6" customFormat="1" ht="24.75" customHeight="1" x14ac:dyDescent="0.25">
      <c r="A49" s="142">
        <v>2</v>
      </c>
      <c r="B49" s="111" t="s">
        <v>2691</v>
      </c>
      <c r="C49" s="112" t="s">
        <v>31</v>
      </c>
      <c r="D49" s="110" t="s">
        <v>2694</v>
      </c>
      <c r="E49" s="144">
        <v>41362</v>
      </c>
      <c r="F49" s="144">
        <v>41639</v>
      </c>
      <c r="G49" s="159">
        <f t="shared" ref="G49:G50" si="2">IF(AND(E49&lt;&gt;"",F49&lt;&gt;""),((F49-E49)/30),"")</f>
        <v>9.2333333333333325</v>
      </c>
      <c r="H49" s="119" t="s">
        <v>2695</v>
      </c>
      <c r="I49" s="113" t="s">
        <v>453</v>
      </c>
      <c r="J49" s="113" t="s">
        <v>980</v>
      </c>
      <c r="K49" s="116">
        <v>1252972846</v>
      </c>
      <c r="L49" s="115" t="s">
        <v>1148</v>
      </c>
      <c r="M49" s="117">
        <v>1</v>
      </c>
      <c r="N49" s="115" t="s">
        <v>27</v>
      </c>
      <c r="O49" s="115" t="s">
        <v>1148</v>
      </c>
      <c r="P49" s="78"/>
    </row>
    <row r="50" spans="1:16" s="6" customFormat="1" ht="24.75" customHeight="1" x14ac:dyDescent="0.25">
      <c r="A50" s="142">
        <v>3</v>
      </c>
      <c r="B50" s="111" t="s">
        <v>2696</v>
      </c>
      <c r="C50" s="112" t="s">
        <v>31</v>
      </c>
      <c r="D50" s="110" t="s">
        <v>2697</v>
      </c>
      <c r="E50" s="144">
        <v>41509</v>
      </c>
      <c r="F50" s="144">
        <v>41988</v>
      </c>
      <c r="G50" s="159">
        <f t="shared" si="2"/>
        <v>15.966666666666667</v>
      </c>
      <c r="H50" s="119" t="s">
        <v>2698</v>
      </c>
      <c r="I50" s="113" t="s">
        <v>453</v>
      </c>
      <c r="J50" s="113" t="s">
        <v>980</v>
      </c>
      <c r="K50" s="116">
        <v>769588225</v>
      </c>
      <c r="L50" s="115" t="s">
        <v>1148</v>
      </c>
      <c r="M50" s="117">
        <v>1</v>
      </c>
      <c r="N50" s="115" t="s">
        <v>27</v>
      </c>
      <c r="O50" s="115" t="s">
        <v>1148</v>
      </c>
      <c r="P50" s="78"/>
    </row>
    <row r="51" spans="1:16" s="6" customFormat="1" ht="24.75" customHeight="1" outlineLevel="1" x14ac:dyDescent="0.25">
      <c r="A51" s="142">
        <v>4</v>
      </c>
      <c r="B51" s="122" t="s">
        <v>2696</v>
      </c>
      <c r="C51" s="124" t="s">
        <v>31</v>
      </c>
      <c r="D51" s="110" t="s">
        <v>2699</v>
      </c>
      <c r="E51" s="144">
        <v>41673</v>
      </c>
      <c r="F51" s="144">
        <v>42034</v>
      </c>
      <c r="G51" s="159">
        <f t="shared" ref="G51:G107" si="3">IF(AND(E51&lt;&gt;"",F51&lt;&gt;""),((F51-E51)/30),"")</f>
        <v>12.033333333333333</v>
      </c>
      <c r="H51" s="114" t="s">
        <v>2700</v>
      </c>
      <c r="I51" s="113" t="s">
        <v>453</v>
      </c>
      <c r="J51" s="113" t="s">
        <v>980</v>
      </c>
      <c r="K51" s="116">
        <v>769588225</v>
      </c>
      <c r="L51" s="124" t="s">
        <v>1148</v>
      </c>
      <c r="M51" s="117">
        <v>1</v>
      </c>
      <c r="N51" s="124" t="s">
        <v>27</v>
      </c>
      <c r="O51" s="124" t="s">
        <v>2701</v>
      </c>
      <c r="P51" s="78"/>
    </row>
    <row r="52" spans="1:16" s="7" customFormat="1" ht="24.75" customHeight="1" outlineLevel="1" x14ac:dyDescent="0.25">
      <c r="A52" s="143">
        <v>5</v>
      </c>
      <c r="B52" s="122" t="s">
        <v>2696</v>
      </c>
      <c r="C52" s="124" t="s">
        <v>31</v>
      </c>
      <c r="D52" s="110" t="s">
        <v>2702</v>
      </c>
      <c r="E52" s="144">
        <v>42064</v>
      </c>
      <c r="F52" s="144">
        <v>42369</v>
      </c>
      <c r="G52" s="159">
        <f t="shared" si="3"/>
        <v>10.166666666666666</v>
      </c>
      <c r="H52" s="119" t="s">
        <v>2704</v>
      </c>
      <c r="I52" s="113" t="s">
        <v>453</v>
      </c>
      <c r="J52" s="113" t="s">
        <v>980</v>
      </c>
      <c r="K52" s="116">
        <v>1856959384</v>
      </c>
      <c r="L52" s="124" t="s">
        <v>1148</v>
      </c>
      <c r="M52" s="117">
        <v>1</v>
      </c>
      <c r="N52" s="124" t="s">
        <v>27</v>
      </c>
      <c r="O52" s="124" t="s">
        <v>1148</v>
      </c>
      <c r="P52" s="79"/>
    </row>
    <row r="53" spans="1:16" s="7" customFormat="1" ht="24.75" customHeight="1" outlineLevel="1" x14ac:dyDescent="0.25">
      <c r="A53" s="143">
        <v>6</v>
      </c>
      <c r="B53" s="122" t="s">
        <v>2696</v>
      </c>
      <c r="C53" s="124" t="s">
        <v>31</v>
      </c>
      <c r="D53" s="110" t="s">
        <v>2703</v>
      </c>
      <c r="E53" s="144">
        <v>42432</v>
      </c>
      <c r="F53" s="144">
        <v>42554</v>
      </c>
      <c r="G53" s="159">
        <f t="shared" si="3"/>
        <v>4.0666666666666664</v>
      </c>
      <c r="H53" s="119" t="s">
        <v>2704</v>
      </c>
      <c r="I53" s="113" t="s">
        <v>453</v>
      </c>
      <c r="J53" s="113" t="s">
        <v>980</v>
      </c>
      <c r="K53" s="116">
        <v>205491525</v>
      </c>
      <c r="L53" s="124" t="s">
        <v>1148</v>
      </c>
      <c r="M53" s="117">
        <v>1</v>
      </c>
      <c r="N53" s="124" t="s">
        <v>27</v>
      </c>
      <c r="O53" s="124" t="s">
        <v>1148</v>
      </c>
      <c r="P53" s="79"/>
    </row>
    <row r="54" spans="1:16" s="7" customFormat="1" ht="24.75" customHeight="1" outlineLevel="1" x14ac:dyDescent="0.25">
      <c r="A54" s="143">
        <v>7</v>
      </c>
      <c r="B54" s="122" t="s">
        <v>2696</v>
      </c>
      <c r="C54" s="124" t="s">
        <v>31</v>
      </c>
      <c r="D54" s="110" t="s">
        <v>2705</v>
      </c>
      <c r="E54" s="144">
        <v>42553</v>
      </c>
      <c r="F54" s="144">
        <v>42719</v>
      </c>
      <c r="G54" s="159">
        <f t="shared" si="3"/>
        <v>5.5333333333333332</v>
      </c>
      <c r="H54" s="114" t="s">
        <v>2704</v>
      </c>
      <c r="I54" s="113" t="s">
        <v>453</v>
      </c>
      <c r="J54" s="113" t="s">
        <v>980</v>
      </c>
      <c r="K54" s="118">
        <v>261564820</v>
      </c>
      <c r="L54" s="124" t="s">
        <v>1148</v>
      </c>
      <c r="M54" s="117">
        <v>1</v>
      </c>
      <c r="N54" s="124" t="s">
        <v>27</v>
      </c>
      <c r="O54" s="124" t="s">
        <v>2701</v>
      </c>
      <c r="P54" s="79"/>
    </row>
    <row r="55" spans="1:16" s="7" customFormat="1" ht="24.75" customHeight="1" outlineLevel="1" x14ac:dyDescent="0.25">
      <c r="A55" s="143">
        <v>8</v>
      </c>
      <c r="B55" s="122" t="s">
        <v>2696</v>
      </c>
      <c r="C55" s="124" t="s">
        <v>31</v>
      </c>
      <c r="D55" s="110" t="s">
        <v>2706</v>
      </c>
      <c r="E55" s="144">
        <v>42677</v>
      </c>
      <c r="F55" s="144">
        <v>43312</v>
      </c>
      <c r="G55" s="159">
        <f t="shared" si="3"/>
        <v>21.166666666666668</v>
      </c>
      <c r="H55" s="114" t="s">
        <v>2707</v>
      </c>
      <c r="I55" s="113" t="s">
        <v>453</v>
      </c>
      <c r="J55" s="113" t="s">
        <v>980</v>
      </c>
      <c r="K55" s="118">
        <v>7262759780</v>
      </c>
      <c r="L55" s="124" t="s">
        <v>1148</v>
      </c>
      <c r="M55" s="117">
        <v>1</v>
      </c>
      <c r="N55" s="124" t="s">
        <v>27</v>
      </c>
      <c r="O55" s="124" t="s">
        <v>1148</v>
      </c>
      <c r="P55" s="79"/>
    </row>
    <row r="56" spans="1:16" s="7" customFormat="1" ht="24.75" customHeight="1" outlineLevel="1" x14ac:dyDescent="0.25">
      <c r="A56" s="143">
        <v>9</v>
      </c>
      <c r="B56" s="122" t="s">
        <v>2696</v>
      </c>
      <c r="C56" s="124" t="s">
        <v>31</v>
      </c>
      <c r="D56" s="110" t="s">
        <v>2708</v>
      </c>
      <c r="E56" s="144">
        <v>42723</v>
      </c>
      <c r="F56" s="144">
        <v>43084</v>
      </c>
      <c r="G56" s="159">
        <f t="shared" si="3"/>
        <v>12.033333333333333</v>
      </c>
      <c r="H56" s="114" t="s">
        <v>2709</v>
      </c>
      <c r="I56" s="113" t="s">
        <v>453</v>
      </c>
      <c r="J56" s="113" t="s">
        <v>980</v>
      </c>
      <c r="K56" s="118">
        <v>2536046474</v>
      </c>
      <c r="L56" s="124" t="s">
        <v>1148</v>
      </c>
      <c r="M56" s="117">
        <v>1</v>
      </c>
      <c r="N56" s="124" t="s">
        <v>27</v>
      </c>
      <c r="O56" s="124" t="s">
        <v>2701</v>
      </c>
      <c r="P56" s="79"/>
    </row>
    <row r="57" spans="1:16" s="7" customFormat="1" ht="24.75" customHeight="1" outlineLevel="1" x14ac:dyDescent="0.25">
      <c r="A57" s="143">
        <v>10</v>
      </c>
      <c r="B57" s="122" t="s">
        <v>2696</v>
      </c>
      <c r="C57" s="124" t="s">
        <v>31</v>
      </c>
      <c r="D57" s="63" t="s">
        <v>2710</v>
      </c>
      <c r="E57" s="144">
        <v>43076</v>
      </c>
      <c r="F57" s="144">
        <v>43404</v>
      </c>
      <c r="G57" s="159">
        <f t="shared" si="3"/>
        <v>10.933333333333334</v>
      </c>
      <c r="H57" s="64" t="s">
        <v>2711</v>
      </c>
      <c r="I57" s="63" t="s">
        <v>453</v>
      </c>
      <c r="J57" s="63" t="s">
        <v>980</v>
      </c>
      <c r="K57" s="66">
        <v>579744804</v>
      </c>
      <c r="L57" s="124" t="s">
        <v>1148</v>
      </c>
      <c r="M57" s="117">
        <v>1</v>
      </c>
      <c r="N57" s="124" t="s">
        <v>27</v>
      </c>
      <c r="O57" s="124" t="s">
        <v>2701</v>
      </c>
      <c r="P57" s="79"/>
    </row>
    <row r="58" spans="1:16" s="7" customFormat="1" ht="24.75" customHeight="1" outlineLevel="1" x14ac:dyDescent="0.25">
      <c r="A58" s="143">
        <v>11</v>
      </c>
      <c r="B58" s="122" t="s">
        <v>2696</v>
      </c>
      <c r="C58" s="124" t="s">
        <v>31</v>
      </c>
      <c r="D58" s="121" t="s">
        <v>2712</v>
      </c>
      <c r="E58" s="144">
        <v>43313</v>
      </c>
      <c r="F58" s="144">
        <v>43442</v>
      </c>
      <c r="G58" s="159">
        <f t="shared" si="3"/>
        <v>4.3</v>
      </c>
      <c r="H58" s="122" t="s">
        <v>2713</v>
      </c>
      <c r="I58" s="121" t="s">
        <v>453</v>
      </c>
      <c r="J58" s="121" t="s">
        <v>980</v>
      </c>
      <c r="K58" s="123">
        <v>56800621</v>
      </c>
      <c r="L58" s="124" t="s">
        <v>1148</v>
      </c>
      <c r="M58" s="117">
        <v>1</v>
      </c>
      <c r="N58" s="124" t="s">
        <v>27</v>
      </c>
      <c r="O58" s="124" t="s">
        <v>2701</v>
      </c>
      <c r="P58" s="79"/>
    </row>
    <row r="59" spans="1:16" s="7" customFormat="1" ht="24.75" customHeight="1" outlineLevel="1" x14ac:dyDescent="0.25">
      <c r="A59" s="143">
        <v>12</v>
      </c>
      <c r="B59" s="122" t="s">
        <v>2696</v>
      </c>
      <c r="C59" s="124" t="s">
        <v>31</v>
      </c>
      <c r="D59" s="121" t="s">
        <v>2714</v>
      </c>
      <c r="E59" s="144">
        <v>43484</v>
      </c>
      <c r="F59" s="144">
        <v>43822</v>
      </c>
      <c r="G59" s="159">
        <f t="shared" si="3"/>
        <v>11.266666666666667</v>
      </c>
      <c r="H59" s="122" t="s">
        <v>2715</v>
      </c>
      <c r="I59" s="121" t="s">
        <v>453</v>
      </c>
      <c r="J59" s="121" t="s">
        <v>980</v>
      </c>
      <c r="K59" s="123">
        <v>1612744966</v>
      </c>
      <c r="L59" s="124" t="s">
        <v>1148</v>
      </c>
      <c r="M59" s="117">
        <v>1</v>
      </c>
      <c r="N59" s="124" t="s">
        <v>27</v>
      </c>
      <c r="O59" s="124"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43893</v>
      </c>
      <c r="F114" s="144">
        <v>44196</v>
      </c>
      <c r="G114" s="159">
        <f>IF(AND(E114&lt;&gt;"",F114&lt;&gt;""),((F114-E114)/30),"")</f>
        <v>10.1</v>
      </c>
      <c r="H114" s="122" t="s">
        <v>2682</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2677</v>
      </c>
      <c r="E115" s="144">
        <v>43885</v>
      </c>
      <c r="F115" s="144">
        <v>44196</v>
      </c>
      <c r="G115" s="159">
        <f t="shared" ref="G115:G116" si="4">IF(AND(E115&lt;&gt;"",F115&lt;&gt;""),((F115-E115)/30),"")</f>
        <v>10.366666666666667</v>
      </c>
      <c r="H115" s="64" t="s">
        <v>2682</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2678</v>
      </c>
      <c r="E116" s="144">
        <v>43885</v>
      </c>
      <c r="F116" s="144">
        <v>44196</v>
      </c>
      <c r="G116" s="159">
        <f t="shared" si="4"/>
        <v>10.366666666666667</v>
      </c>
      <c r="H116" s="64" t="s">
        <v>2682</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2679</v>
      </c>
      <c r="E117" s="144">
        <v>43885</v>
      </c>
      <c r="F117" s="144">
        <v>44196</v>
      </c>
      <c r="G117" s="159">
        <f t="shared" ref="G117:G159" si="5">IF(AND(E117&lt;&gt;"",F117&lt;&gt;""),((F117-E117)/30),"")</f>
        <v>10.366666666666667</v>
      </c>
      <c r="H117" s="64" t="s">
        <v>2683</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2680</v>
      </c>
      <c r="E118" s="144">
        <v>43885</v>
      </c>
      <c r="F118" s="144">
        <v>44196</v>
      </c>
      <c r="G118" s="159">
        <f t="shared" si="5"/>
        <v>10.366666666666667</v>
      </c>
      <c r="H118" s="64" t="s">
        <v>2683</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2681</v>
      </c>
      <c r="E119" s="144">
        <v>43885</v>
      </c>
      <c r="F119" s="144">
        <v>44196</v>
      </c>
      <c r="G119" s="159">
        <f t="shared" si="5"/>
        <v>10.366666666666667</v>
      </c>
      <c r="H119" s="64" t="s">
        <v>2683</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20159596.710000001</v>
      </c>
      <c r="F185" s="92"/>
      <c r="G185" s="93"/>
      <c r="H185" s="88"/>
      <c r="I185" s="90" t="s">
        <v>2627</v>
      </c>
      <c r="J185" s="165">
        <f>+SUM(M179:M183)</f>
        <v>0.02</v>
      </c>
      <c r="K185" s="201" t="s">
        <v>2628</v>
      </c>
      <c r="L185" s="201"/>
      <c r="M185" s="94">
        <f>+J185*(SUM(K20:K35))</f>
        <v>13439731.140000001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2684</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2020-12-29T16:54:10Z</cp:lastPrinted>
  <dcterms:created xsi:type="dcterms:W3CDTF">2020-10-14T21:57:42Z</dcterms:created>
  <dcterms:modified xsi:type="dcterms:W3CDTF">2020-12-29T17:03:10Z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