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<sst xmlns="http://schemas.openxmlformats.org/spreadsheetml/2006/main" count="3134" uniqueCount="2705">
  <si>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</si>
  <si>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</si>
  <si>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</si>
  <si>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</si>
  <si>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</si>
  <si>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</si>
  <si>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</si>
  <si>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</si>
  <si>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</si>
  <si>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</si>
  <si>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</si>
  <si>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</si>
  <si>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</si>
  <si>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</si>
  <si>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</si>
  <si>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</si>
  <si>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</si>
  <si>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</si>
  <si>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</si>
  <si>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</si>
  <si>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</si>
  <si>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</si>
  <si>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</si>
  <si>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</si>
  <si>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</si>
  <si>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</si>
  <si>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</si>
  <si>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</si>
  <si>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</si>
  <si>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</si>
  <si>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</si>
  <si>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</si>
  <si>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</si>
  <si>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</si>
  <si>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</si>
  <si>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</si>
  <si>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</si>
  <si>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</si>
  <si>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</si>
  <si>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</si>
  <si>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</si>
  <si>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</si>
  <si>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</si>
  <si>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</si>
  <si>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</si>
  <si>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</si>
  <si>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</si>
  <si>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</si>
  <si>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</si>
  <si>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</si>
  <si>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</si>
  <si>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</si>
  <si>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</si>
  <si>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</si>
  <si>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</si>
  <si>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</si>
  <si>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</si>
  <si>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</si>
  <si>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</si>
  <si>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</si>
  <si>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</si>
  <si>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</si>
  <si>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</si>
  <si>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</si>
  <si>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</si>
  <si>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</si>
  <si>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</si>
  <si>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</si>
  <si>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</si>
  <si>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</si>
  <si>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</si>
  <si>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</si>
  <si>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</si>
  <si>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</si>
  <si>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</si>
  <si>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</si>
  <si>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</si>
  <si>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</si>
  <si>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</si>
  <si>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</si>
  <si>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</si>
  <si>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</si>
  <si>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</si>
  <si>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</si>
  <si>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</si>
  <si>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</si>
  <si>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</si>
  <si>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</si>
  <si>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</si>
  <si>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</si>
  <si>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</si>
  <si>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</si>
  <si>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</si>
  <si>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</si>
  <si>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</si>
  <si>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</si>
  <si>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</si>
  <si>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</si>
  <si>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</si>
  <si>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</si>
  <si>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</si>
  <si>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</si>
  <si>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</si>
  <si>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</si>
  <si>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</si>
  <si>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</si>
  <si>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</si>
  <si>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</si>
  <si>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</si>
  <si>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</si>
  <si>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</si>
  <si>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</si>
  <si>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</si>
  <si>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</si>
  <si>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</si>
  <si>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</si>
  <si>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</si>
  <si>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</si>
  <si>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</si>
  <si>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</si>
  <si>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</si>
  <si>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</si>
  <si>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</si>
  <si>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</si>
  <si>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</si>
  <si>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</si>
  <si>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</si>
  <si>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</si>
  <si>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</si>
  <si>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</si>
  <si>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</si>
  <si>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</si>
  <si>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</si>
  <si>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</si>
  <si>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</si>
  <si>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</si>
  <si>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</si>
  <si>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</si>
  <si>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</si>
  <si>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</si>
  <si>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</si>
  <si>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</si>
  <si>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</si>
  <si>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</si>
  <si>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</si>
  <si>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</si>
  <si>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</si>
  <si>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</si>
  <si>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</si>
  <si>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</si>
  <si>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</si>
  <si>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</si>
  <si>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</si>
  <si>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</si>
  <si>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</si>
  <si>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</si>
  <si>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</si>
  <si>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</si>
  <si>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</si>
  <si>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</si>
  <si>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</si>
  <si>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</si>
  <si>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</si>
  <si>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</si>
  <si>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</si>
  <si>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</si>
  <si>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</si>
  <si>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</si>
  <si>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</si>
  <si>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</si>
  <si>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</si>
  <si>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</si>
  <si>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</si>
  <si>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</si>
  <si>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</si>
  <si>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</si>
  <si>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</si>
  <si>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</si>
  <si>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</si>
  <si>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</si>
  <si>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</si>
  <si>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</si>
  <si>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</si>
  <si>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</si>
  <si>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</si>
  <si>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</si>
  <si>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</si>
  <si>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</si>
  <si>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</si>
  <si>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</si>
  <si>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</si>
  <si>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</si>
  <si>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</si>
  <si>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</si>
  <si>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</si>
  <si>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</si>
  <si>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</si>
  <si>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</si>
  <si>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</si>
  <si>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</si>
  <si>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</si>
  <si>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</si>
  <si>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</si>
  <si>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</si>
  <si>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</si>
  <si>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</si>
  <si>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</si>
  <si>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</si>
  <si>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</si>
  <si>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</si>
  <si>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</si>
  <si>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</si>
  <si>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</si>
  <si>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</si>
  <si>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</si>
  <si>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</si>
  <si>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</si>
  <si>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</si>
  <si>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</si>
  <si>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</si>
  <si>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</si>
  <si>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</si>
  <si>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</si>
  <si>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</si>
  <si>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</si>
  <si>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</si>
  <si>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</si>
  <si>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</si>
  <si>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</si>
  <si>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</si>
  <si>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</si>
  <si>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</si>
  <si>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</si>
  <si>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</si>
  <si>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</si>
  <si>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</si>
  <si>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</si>
  <si>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</si>
  <si>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</si>
  <si>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</si>
  <si>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</si>
  <si>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</si>
  <si>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</si>
  <si>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</si>
  <si>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</si>
  <si>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</si>
  <si>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</si>
  <si>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</si>
  <si>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</si>
  <si>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</si>
  <si>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</si>
  <si>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</si>
  <si>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</si>
  <si>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</si>
  <si>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</si>
  <si>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</si>
  <si>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</si>
  <si>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</si>
  <si>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</si>
  <si>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</si>
  <si>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</si>
  <si>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</si>
  <si>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</si>
  <si>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</si>
  <si>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</si>
  <si>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</si>
  <si>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</si>
  <si>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</si>
  <si>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</si>
  <si>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</si>
  <si>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</si>
  <si>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</si>
  <si>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</si>
  <si>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</si>
  <si>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</si>
  <si>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</si>
  <si>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</si>
  <si>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</si>
  <si>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</si>
  <si>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</si>
  <si>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</si>
  <si>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</si>
  <si>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</si>
  <si>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</si>
  <si>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</si>
  <si>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</si>
  <si>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</si>
  <si>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</si>
  <si>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</si>
  <si>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</si>
  <si>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</si>
  <si>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</si>
  <si>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</si>
  <si>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</si>
  <si>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</si>
  <si>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</si>
  <si>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</si>
  <si>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</si>
  <si>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</si>
  <si>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</si>
  <si>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</si>
  <si>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</si>
  <si>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</si>
  <si>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</si>
  <si>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</si>
  <si>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</si>
  <si>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</si>
  <si>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</si>
  <si>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</si>
  <si>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</si>
  <si>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</si>
  <si>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</si>
  <si>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</si>
  <si>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</si>
  <si>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</si>
  <si>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</si>
  <si>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</si>
  <si>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</si>
  <si>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</si>
  <si>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</si>
  <si>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</si>
  <si>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</si>
  <si>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</si>
  <si>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</si>
  <si>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</si>
  <si>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</si>
  <si>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</si>
  <si>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</si>
  <si>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</si>
  <si>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</si>
  <si>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</si>
  <si>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</si>
  <si>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</si>
  <si>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</si>
  <si>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</si>
  <si>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</si>
  <si>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</si>
  <si>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</si>
  <si>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</si>
  <si>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</si>
  <si>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</si>
  <si>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</si>
  <si>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</si>
  <si>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</si>
  <si>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</si>
  <si>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</si>
  <si>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</si>
  <si>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</si>
  <si>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</si>
  <si>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</si>
  <si>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</si>
  <si>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</si>
  <si>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</si>
  <si>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</si>
  <si>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</si>
  <si>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</si>
  <si>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</si>
  <si>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</si>
  <si>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</si>
  <si>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</si>
  <si>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</si>
  <si>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</si>
  <si>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</si>
  <si>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</si>
  <si>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</si>
  <si>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</si>
  <si>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</si>
  <si>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</si>
  <si>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</si>
  <si>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</si>
  <si>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</si>
  <si>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</si>
  <si>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</si>
  <si>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</si>
  <si>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</si>
  <si>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</si>
  <si>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</si>
  <si>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</si>
  <si>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</si>
  <si>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</si>
  <si>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</si>
  <si>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</si>
  <si>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</si>
  <si>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</si>
  <si>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</si>
  <si>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</si>
  <si>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</si>
  <si>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</si>
  <si>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</si>
  <si>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</si>
  <si>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</si>
  <si>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</si>
  <si>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</si>
  <si>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</si>
  <si>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</si>
  <si>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</si>
  <si>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</si>
  <si>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</si>
  <si>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</si>
  <si>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</si>
  <si>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</si>
  <si>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</si>
  <si>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</si>
  <si>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</si>
  <si>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</si>
  <si>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</si>
  <si>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</si>
  <si>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</si>
  <si>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</si>
  <si>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</si>
  <si>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</si>
  <si>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</si>
  <si>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</si>
  <si>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</si>
  <si>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</si>
  <si>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</si>
  <si>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</si>
  <si>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</si>
  <si>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</si>
  <si>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</si>
  <si>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</si>
  <si>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</si>
  <si>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</si>
  <si>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</si>
  <si>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</si>
  <si>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</si>
  <si>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</si>
  <si>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</si>
  <si>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</si>
  <si>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</si>
  <si>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</si>
  <si>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</si>
  <si>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</si>
  <si>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</si>
  <si>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</si>
  <si>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</si>
  <si>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</si>
  <si>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</si>
  <si>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</si>
  <si>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</si>
  <si>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</si>
  <si>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</si>
  <si>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</si>
  <si>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</si>
  <si>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</si>
  <si>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</si>
  <si>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</si>
  <si>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</si>
  <si>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</si>
  <si>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</si>
  <si>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</si>
  <si>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</si>
  <si>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</si>
  <si>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</si>
  <si>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</si>
  <si>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</si>
  <si>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</si>
  <si>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</si>
  <si>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</si>
  <si>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</si>
  <si>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</si>
  <si>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</si>
  <si>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</si>
  <si>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</si>
  <si>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</si>
  <si>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</si>
  <si>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</si>
  <si>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</si>
  <si>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</si>
  <si>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</si>
  <si>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</si>
  <si>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</si>
  <si>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</si>
  <si>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</si>
  <si>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</si>
  <si>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</si>
  <si>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</si>
  <si>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</si>
  <si>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</si>
  <si>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</si>
  <si>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</si>
  <si>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</si>
  <si>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</si>
  <si>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</si>
  <si>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</si>
  <si>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</si>
  <si>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</si>
  <si>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</si>
  <si>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</si>
  <si>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</si>
  <si>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</si>
  <si>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</si>
  <si>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</si>
  <si>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</si>
  <si>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</si>
  <si>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</si>
  <si>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</si>
  <si>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</si>
  <si>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</si>
  <si>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</si>
  <si>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</si>
  <si>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</si>
  <si>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</si>
  <si>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</si>
  <si>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</si>
  <si>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</si>
  <si>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</si>
  <si>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</si>
  <si>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</si>
  <si>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</si>
  <si>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</si>
  <si>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</si>
  <si>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</si>
  <si>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</si>
  <si>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</si>
  <si>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</si>
  <si>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</si>
  <si>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</si>
  <si>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</si>
  <si>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</si>
  <si>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</si>
  <si>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</si>
  <si>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</si>
  <si>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</si>
  <si>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</si>
  <si>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</si>
  <si>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</si>
  <si>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</si>
  <si>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</si>
  <si>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</si>
  <si>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</si>
  <si>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</si>
  <si>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</si>
  <si>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</si>
  <si>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</si>
  <si>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</si>
  <si>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</si>
  <si>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</si>
  <si>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</si>
  <si>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</si>
  <si>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</si>
  <si>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</si>
  <si>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</si>
  <si>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</si>
  <si>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</si>
  <si>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</si>
  <si>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</si>
  <si>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</si>
  <si>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</si>
  <si>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</si>
  <si>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</si>
  <si>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</si>
  <si>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</si>
  <si>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</si>
  <si>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</si>
  <si>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</si>
  <si>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</si>
  <si>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</si>
  <si>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</si>
  <si>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</si>
  <si>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</si>
  <si>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</si>
  <si>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</si>
  <si>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</si>
  <si>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</si>
  <si>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</si>
  <si>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</si>
  <si>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</si>
  <si>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</si>
  <si>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</si>
  <si>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</si>
  <si>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</si>
  <si>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</si>
  <si>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</si>
  <si>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</si>
  <si>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</si>
  <si>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</si>
  <si>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</si>
  <si>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</si>
  <si>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</si>
  <si>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</si>
  <si>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</si>
  <si>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</si>
  <si>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</si>
  <si>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</si>
  <si>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</si>
  <si>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</si>
  <si>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</si>
  <si>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</si>
  <si>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</si>
  <si>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</si>
  <si>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</si>
  <si>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</si>
  <si>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</si>
  <si>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</si>
  <si>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</si>
  <si>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</si>
  <si>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</si>
  <si>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</si>
  <si>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</si>
  <si>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</si>
  <si>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</si>
  <si>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</si>
  <si>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</si>
  <si>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</si>
  <si>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</si>
  <si>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</si>
  <si>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</si>
  <si>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</si>
  <si>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</si>
  <si>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</si>
  <si>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</si>
  <si>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</si>
  <si>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</si>
  <si>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</si>
  <si>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</si>
  <si>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</si>
  <si>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</si>
  <si>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</si>
  <si>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</si>
  <si>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</si>
  <si>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</si>
  <si>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</si>
  <si>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</si>
  <si>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</si>
  <si>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</si>
  <si>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</si>
  <si>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</si>
  <si>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</si>
  <si>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</si>
  <si>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</si>
  <si>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</si>
  <si>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</si>
  <si>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</si>
  <si>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</si>
  <si>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</si>
  <si>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</si>
  <si>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</si>
  <si>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</si>
  <si>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</si>
  <si>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</si>
  <si>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</si>
  <si>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</si>
  <si>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</si>
  <si>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</si>
  <si>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</si>
  <si>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</si>
  <si>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</si>
  <si>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</si>
  <si>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</si>
  <si>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</si>
  <si>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</si>
  <si>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</si>
  <si>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</si>
  <si>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</si>
  <si>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</si>
  <si>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</si>
  <si>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</si>
  <si>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</si>
  <si>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</si>
  <si>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</si>
  <si>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</si>
  <si>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</si>
  <si>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</si>
  <si>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</si>
  <si>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</si>
  <si>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</si>
  <si>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</si>
  <si>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</si>
  <si>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</si>
  <si>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</si>
  <si>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</si>
  <si>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</si>
  <si>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</si>
  <si>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</si>
  <si>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</si>
  <si>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</si>
  <si>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</si>
  <si>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</si>
  <si>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</si>
  <si>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</si>
  <si>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</si>
  <si>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</si>
  <si>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</si>
  <si>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</si>
  <si>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</si>
  <si>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</si>
  <si>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</si>
  <si>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</si>
  <si>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</si>
  <si>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</si>
  <si>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</si>
  <si>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</si>
  <si>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</si>
  <si>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</si>
  <si>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</si>
  <si>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</si>
  <si>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</si>
  <si>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</si>
  <si>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</si>
  <si>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</si>
  <si>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</si>
  <si>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</si>
  <si>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</si>
  <si>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</si>
  <si>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</si>
  <si>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</si>
  <si>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</si>
  <si>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</si>
  <si>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</si>
  <si>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</si>
  <si>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</si>
  <si>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</si>
  <si>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</si>
  <si>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</si>
  <si>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</si>
  <si>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</si>
  <si>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</si>
  <si>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</si>
  <si>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</si>
  <si>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</si>
  <si>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</si>
  <si>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</si>
  <si>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</si>
  <si>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</si>
  <si>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</si>
  <si>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</si>
  <si>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</si>
  <si>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</si>
  <si>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</si>
  <si>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</si>
  <si>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</si>
  <si>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</si>
  <si>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</si>
  <si>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</si>
  <si>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</si>
  <si>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</si>
  <si>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</si>
  <si>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</si>
  <si>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</si>
  <si>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</si>
  <si>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</si>
  <si>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</si>
  <si>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</si>
  <si>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</si>
  <si>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</si>
  <si>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</si>
  <si>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</si>
  <si>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</si>
  <si>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</si>
  <si>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</si>
  <si>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</si>
  <si>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</si>
  <si>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</si>
  <si>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</si>
  <si>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</si>
  <si>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</si>
  <si>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</si>
  <si>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</si>
  <si>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</si>
  <si>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</si>
  <si>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</si>
  <si>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</si>
  <si>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</si>
  <si>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</si>
  <si>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</si>
  <si>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</si>
  <si>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</si>
  <si>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</si>
  <si>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</si>
  <si>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</si>
  <si>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</si>
  <si>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</si>
  <si>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</si>
  <si>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</si>
  <si>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</si>
  <si>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</si>
  <si>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</si>
  <si>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</si>
  <si>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</si>
  <si>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</si>
  <si>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</si>
  <si>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</si>
  <si>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</si>
  <si>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</si>
  <si>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</si>
  <si>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</si>
  <si>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</si>
  <si>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</si>
  <si>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</si>
  <si>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</si>
  <si>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</si>
  <si>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</si>
  <si>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</si>
  <si>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</si>
  <si>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</si>
  <si>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</si>
  <si>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</si>
  <si>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</si>
  <si>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</si>
  <si>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</si>
  <si>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</si>
  <si>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</si>
  <si>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</si>
  <si>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</si>
  <si>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</si>
  <si>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</si>
  <si>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</si>
  <si>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</si>
  <si>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</si>
  <si>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</si>
  <si>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</si>
  <si>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</si>
  <si>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</si>
  <si>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</si>
  <si>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</si>
  <si>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</si>
  <si>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</si>
  <si>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</si>
  <si>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</si>
  <si>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</si>
  <si>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</si>
  <si>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</si>
  <si>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</si>
  <si>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</si>
  <si>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</si>
  <si>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</si>
  <si>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</si>
  <si>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</si>
  <si>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</si>
  <si>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</si>
  <si>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</si>
  <si>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</si>
  <si>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</si>
  <si>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</si>
  <si>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</si>
  <si>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</si>
  <si>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</si>
  <si>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</si>
  <si>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</si>
  <si>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</si>
  <si>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</si>
  <si>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</si>
  <si>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</si>
  <si>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</si>
  <si>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</si>
  <si>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</si>
  <si>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</si>
  <si>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</si>
  <si>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</si>
  <si>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</si>
  <si>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</si>
  <si>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</si>
  <si>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</si>
  <si>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</si>
  <si>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</si>
  <si>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</si>
  <si>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</si>
  <si>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</si>
  <si>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</si>
  <si>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</si>
  <si>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</si>
  <si>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</si>
  <si>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</si>
  <si>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</si>
  <si>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</si>
  <si>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</si>
  <si>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</si>
  <si>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</si>
  <si>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</si>
  <si>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</si>
  <si>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</si>
  <si>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</si>
  <si>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</si>
  <si>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</si>
  <si>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</si>
  <si>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</si>
  <si>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</si>
  <si>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</si>
  <si>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</si>
  <si>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</si>
  <si>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</si>
  <si>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</si>
  <si>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</si>
  <si>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</si>
  <si>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</si>
  <si>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</si>
  <si>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</si>
  <si>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</si>
  <si>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</si>
  <si>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</si>
  <si>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</si>
  <si>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</si>
  <si>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</si>
  <si>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</si>
  <si>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</si>
  <si>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</si>
  <si>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</si>
  <si>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</si>
  <si>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</si>
  <si>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</si>
  <si>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</si>
  <si>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</si>
  <si>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</si>
  <si>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</si>
  <si>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</si>
  <si>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</si>
  <si>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</si>
  <si>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</si>
  <si>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</si>
  <si>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</si>
  <si>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</si>
  <si>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</si>
  <si>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</si>
  <si>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</si>
  <si>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</si>
  <si>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</si>
  <si>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</si>
  <si>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</si>
  <si>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</si>
  <si>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</si>
  <si>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</si>
  <si>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</si>
  <si>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</si>
  <si>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</si>
  <si>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</si>
  <si>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</si>
  <si>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</si>
  <si>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</si>
  <si>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</si>
  <si>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</si>
  <si>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</si>
  <si>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</si>
  <si>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</si>
  <si>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</si>
  <si>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</si>
  <si>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</si>
  <si>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</si>
  <si>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</si>
  <si>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</si>
  <si>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</si>
  <si>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</si>
  <si>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</si>
  <si>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</si>
  <si>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</si>
  <si>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</si>
  <si>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</si>
  <si>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</si>
  <si>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</si>
  <si>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</si>
  <si>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</si>
  <si>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</si>
  <si>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</si>
  <si>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</si>
  <si>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</si>
  <si>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</si>
  <si>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</si>
  <si>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</si>
  <si>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</si>
  <si>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</si>
  <si>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</si>
  <si>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</si>
  <si>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</si>
  <si>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</si>
  <si>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</si>
  <si>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</si>
  <si>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</si>
  <si>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</si>
  <si>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</si>
  <si>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</si>
  <si>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</si>
  <si>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</si>
  <si>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</si>
  <si>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</si>
  <si>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</si>
  <si>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</si>
  <si>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</si>
  <si>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</si>
  <si>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</si>
  <si>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</si>
  <si>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</si>
  <si>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</si>
  <si>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</si>
  <si>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</si>
  <si>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</si>
  <si>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</si>
  <si>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</si>
  <si>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</si>
  <si>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</si>
  <si>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</si>
  <si>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</si>
  <si>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</si>
  <si>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</si>
  <si>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</si>
  <si>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</si>
  <si>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</si>
  <si>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</si>
  <si>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</si>
  <si>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</si>
  <si>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</si>
  <si>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</si>
  <si>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</si>
  <si>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</si>
  <si>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</si>
  <si>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</si>
  <si>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</si>
  <si>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</si>
  <si>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</si>
  <si>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</si>
  <si>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</si>
  <si>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</si>
  <si>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</si>
  <si>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</si>
  <si>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</si>
  <si>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</si>
  <si>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</si>
  <si>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</si>
  <si>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</si>
  <si>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</si>
  <si>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</si>
  <si>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</si>
  <si>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</si>
  <si>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</si>
  <si>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</si>
  <si>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</si>
  <si>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</si>
  <si>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</si>
  <si>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</si>
  <si>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</si>
  <si>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</si>
  <si>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</si>
  <si>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</si>
  <si>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</si>
  <si>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</si>
  <si>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</si>
  <si>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</si>
  <si>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</si>
  <si>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</si>
  <si>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</si>
  <si>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</si>
  <si>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</si>
  <si>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</si>
  <si>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</si>
  <si>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</si>
  <si>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</si>
  <si>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</si>
  <si>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</si>
  <si>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</si>
  <si>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</si>
  <si>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</si>
  <si>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</si>
  <si>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</si>
  <si>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</si>
  <si>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</si>
  <si>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</si>
  <si>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</si>
  <si>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</si>
  <si>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</si>
  <si>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</si>
  <si>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</si>
  <si>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</si>
  <si>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</si>
  <si>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</si>
  <si>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</si>
  <si>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</si>
  <si>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</si>
  <si>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</si>
  <si>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</si>
  <si>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</si>
  <si>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</si>
  <si>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</si>
  <si>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</si>
  <si>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</si>
  <si>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</si>
  <si>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</si>
  <si>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</si>
  <si>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</si>
  <si>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</si>
  <si>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</si>
  <si>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</si>
  <si>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</si>
  <si>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</si>
  <si>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</si>
  <si>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</si>
  <si>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</si>
  <si>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</si>
  <si>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</si>
  <si>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</si>
  <si>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</si>
  <si>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</si>
  <si>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</si>
  <si>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</si>
  <si>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</si>
  <si>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</si>
  <si>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</si>
  <si>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</si>
  <si>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</si>
  <si>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</si>
  <si>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</si>
  <si>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</si>
  <si>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</si>
  <si>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</si>
  <si>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</si>
  <si>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</si>
  <si>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</si>
  <si>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</si>
  <si>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</si>
  <si>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</si>
  <si>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</si>
  <si>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</si>
  <si>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</si>
  <si>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</si>
  <si>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</si>
  <si>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</si>
  <si>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</si>
  <si>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</si>
  <si>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</si>
  <si>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</si>
  <si>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</si>
  <si>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</si>
  <si>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</si>
  <si>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</si>
  <si>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</si>
  <si>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</si>
  <si>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</si>
  <si>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</si>
  <si>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</si>
  <si>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</si>
  <si>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</si>
  <si>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</si>
  <si>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</si>
  <si>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</si>
  <si>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</si>
  <si>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</si>
  <si>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</si>
  <si>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</si>
  <si>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</si>
  <si>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</si>
  <si>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</si>
  <si>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</si>
  <si>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</si>
  <si>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</si>
  <si>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</si>
  <si>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</si>
  <si>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</si>
  <si>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</si>
  <si>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</si>
  <si>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</si>
  <si>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</si>
  <si>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</si>
  <si>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</si>
  <si>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</si>
  <si>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</si>
  <si>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</si>
  <si>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</si>
  <si>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</si>
  <si>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</si>
  <si>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</si>
  <si>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</si>
  <si>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</si>
  <si>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</si>
  <si>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</si>
  <si>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</si>
  <si>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</si>
  <si>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</si>
  <si>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</si>
  <si>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</si>
  <si>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</si>
  <si>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</si>
  <si>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</si>
  <si>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</si>
  <si>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</si>
  <si>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</si>
  <si>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</si>
  <si>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</si>
  <si>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</si>
  <si>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</si>
  <si>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</si>
  <si>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</si>
  <si>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</si>
  <si>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</si>
  <si>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</si>
  <si>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</si>
  <si>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</si>
  <si>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</si>
  <si>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</si>
  <si>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</si>
  <si>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</si>
  <si>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</si>
  <si>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</si>
  <si>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</si>
  <si>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</si>
  <si>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</si>
  <si>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</si>
  <si>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</si>
  <si>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</si>
  <si>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</si>
  <si>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</si>
  <si>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</si>
  <si>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</si>
  <si>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</si>
  <si>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</si>
  <si>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</si>
  <si>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</si>
  <si>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</si>
  <si>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</si>
  <si>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</si>
  <si>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</si>
  <si>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</si>
  <si>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</si>
  <si>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</si>
  <si>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</si>
  <si>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</si>
  <si>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</si>
  <si>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</si>
  <si>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</si>
  <si>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</si>
  <si>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</si>
  <si>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</si>
  <si>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</si>
  <si>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</si>
  <si>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</si>
  <si>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</si>
  <si>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</si>
  <si>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</si>
  <si>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</si>
  <si>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</si>
  <si>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</si>
  <si>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</si>
  <si>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</si>
  <si>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</si>
  <si>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</si>
  <si>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</si>
  <si>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</si>
  <si>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</si>
  <si>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</si>
  <si>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</si>
  <si>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</si>
  <si>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</si>
  <si>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</si>
  <si>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</si>
  <si>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</si>
  <si>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</si>
  <si>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</si>
  <si>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</si>
  <si>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</si>
  <si>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</si>
  <si>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</si>
  <si>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</si>
  <si>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</si>
  <si>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</si>
  <si>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</si>
  <si>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</si>
  <si>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</si>
  <si>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</si>
  <si>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</si>
  <si>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</si>
  <si>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</si>
  <si>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</si>
  <si>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</si>
  <si>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</si>
  <si>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</si>
  <si>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</si>
  <si>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</si>
  <si>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</si>
  <si>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</si>
  <si>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</si>
  <si>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</si>
  <si>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</si>
  <si>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</si>
  <si>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</si>
  <si>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</si>
  <si>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</si>
  <si>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</si>
  <si>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</si>
  <si>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</si>
  <si>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</si>
  <si>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</si>
  <si>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</si>
  <si>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</si>
  <si>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</si>
  <si>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</si>
  <si>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</si>
  <si>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</si>
  <si>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</si>
  <si>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</si>
  <si>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</si>
  <si>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</si>
  <si>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</si>
  <si>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</si>
  <si>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</si>
  <si>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</si>
  <si>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</si>
  <si>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</si>
  <si>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</si>
  <si>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</si>
  <si>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</si>
  <si>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</si>
  <si>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</si>
  <si>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</si>
  <si>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</si>
  <si>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</si>
  <si>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</si>
  <si>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</si>
  <si>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</si>
  <si>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</si>
  <si>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</si>
  <si>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</si>
  <si>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</si>
  <si>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</si>
  <si>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</si>
  <si>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</si>
  <si>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</si>
  <si>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</si>
  <si>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</si>
  <si>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</si>
  <si>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</si>
  <si>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</si>
  <si>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</si>
  <si>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</si>
  <si>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</si>
  <si>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</si>
  <si>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</si>
  <si>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</si>
  <si>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</si>
  <si>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</si>
  <si>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</si>
  <si>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</si>
  <si>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</si>
  <si>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</si>
  <si>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</si>
  <si>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</si>
  <si>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</si>
  <si>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</si>
  <si>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</si>
  <si>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</si>
  <si>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</si>
  <si>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</si>
  <si>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</si>
  <si>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</si>
  <si>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</si>
  <si>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</si>
  <si>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</si>
  <si>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</si>
  <si>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</si>
  <si>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</si>
  <si>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</si>
  <si>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</si>
  <si>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</si>
  <si>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</si>
  <si>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</si>
  <si>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</si>
  <si>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</si>
  <si>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</si>
  <si>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</si>
  <si>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</si>
  <si>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</si>
  <si>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</si>
  <si>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</si>
  <si>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</si>
  <si>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</si>
  <si>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</si>
  <si>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</si>
  <si>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</si>
  <si>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</si>
  <si>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</si>
  <si>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</si>
  <si>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</si>
  <si>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</si>
  <si>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</si>
  <si>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</si>
  <si>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</si>
  <si>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</si>
  <si>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</si>
  <si>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</si>
  <si>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</si>
  <si>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</si>
  <si>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</si>
  <si>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</si>
  <si>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</si>
  <si>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</si>
  <si>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</si>
  <si>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</si>
  <si>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</si>
  <si>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</si>
  <si>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</si>
  <si>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</si>
  <si>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</si>
  <si>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</si>
  <si>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</si>
  <si>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</si>
  <si>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</si>
  <si>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</si>
  <si>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</si>
  <si>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</si>
  <si>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</si>
  <si>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</si>
  <si>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</si>
  <si>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</si>
  <si>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</si>
  <si>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</si>
  <si>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</si>
  <si>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</si>
  <si>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</si>
  <si>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</si>
  <si>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</si>
  <si>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</si>
  <si>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</si>
  <si>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</si>
  <si>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</si>
  <si>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</si>
  <si>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</si>
  <si>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</si>
  <si>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</si>
  <si>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</si>
  <si>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</si>
  <si>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</si>
  <si>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</si>
  <si>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</si>
  <si>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</si>
  <si>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</si>
  <si>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</si>
  <si>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</si>
  <si>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</si>
  <si>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</si>
  <si>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</si>
  <si>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</si>
  <si>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</si>
  <si>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</si>
  <si>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</si>
  <si>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</si>
  <si>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</si>
  <si>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</si>
  <si>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</si>
  <si>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</si>
  <si>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</si>
  <si>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</si>
  <si>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</si>
  <si>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</si>
  <si>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</si>
  <si>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</si>
  <si>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</si>
  <si>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</si>
  <si>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</si>
  <si>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</si>
  <si>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</si>
  <si>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</si>
  <si>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</si>
  <si>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</si>
  <si>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</si>
  <si>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</si>
  <si>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</si>
  <si>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</si>
  <si>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</si>
  <si>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</si>
  <si>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</si>
  <si>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</si>
  <si>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</si>
  <si>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</si>
  <si>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</si>
  <si>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</si>
  <si>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</si>
  <si>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</si>
  <si>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</si>
  <si>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</si>
  <si>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</si>
  <si>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</si>
  <si>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</si>
  <si>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</si>
  <si>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</si>
  <si>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</si>
  <si>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</si>
  <si>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</si>
  <si>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</si>
  <si>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</si>
  <si>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</si>
  <si>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</si>
  <si>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</si>
  <si>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</si>
  <si>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</si>
  <si>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</si>
  <si>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</si>
  <si>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</si>
  <si>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</si>
  <si>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</si>
  <si>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</si>
  <si>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</si>
  <si>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</si>
  <si>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</si>
  <si>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</si>
  <si>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</si>
  <si>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</si>
  <si>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</si>
  <si>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</si>
  <si>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</si>
  <si>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</si>
  <si>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</si>
  <si>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</si>
  <si>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</si>
  <si>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</si>
  <si>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</si>
  <si>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</si>
  <si>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</si>
  <si>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</si>
  <si>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</si>
  <si>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</si>
  <si>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</si>
  <si>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</si>
  <si>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</si>
  <si>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</si>
  <si>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</si>
  <si>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</si>
  <si>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</si>
  <si>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</si>
  <si>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</si>
  <si>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</si>
  <si>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</si>
  <si>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</si>
  <si>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</si>
  <si>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</si>
  <si>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</si>
  <si>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</si>
  <si>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</si>
  <si>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</si>
  <si>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</si>
  <si>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</si>
  <si>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</si>
  <si>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</si>
  <si>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</si>
  <si>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</si>
  <si>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</si>
  <si>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</si>
  <si>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</si>
  <si>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</si>
  <si>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</si>
  <si>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</si>
  <si>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</si>
  <si>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</si>
  <si>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</si>
  <si>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</si>
  <si>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</si>
  <si>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</si>
  <si>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</si>
  <si>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</si>
  <si>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</si>
  <si>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</si>
  <si>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</si>
  <si>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</si>
  <si>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</si>
  <si>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</si>
  <si>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</si>
  <si>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</si>
  <si>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</si>
  <si>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</si>
  <si>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</si>
  <si>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</si>
  <si>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</si>
  <si>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</si>
  <si>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</si>
  <si>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</si>
  <si>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</si>
  <si>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</si>
  <si>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</si>
  <si>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</si>
  <si>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</si>
  <si>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</si>
  <si>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</si>
  <si>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</si>
  <si>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</si>
  <si>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</si>
  <si>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</si>
  <si>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</si>
  <si>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</si>
  <si>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</si>
  <si>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</si>
  <si>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</si>
  <si>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</si>
  <si>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</si>
  <si>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</si>
  <si>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</si>
  <si>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</si>
  <si>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</si>
  <si>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</si>
  <si>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</si>
  <si>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</si>
  <si>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</si>
  <si>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</si>
  <si>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</si>
  <si>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</si>
  <si>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</si>
  <si>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</si>
  <si>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</si>
  <si>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</si>
  <si>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</si>
  <si>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</si>
  <si>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</si>
  <si>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</si>
  <si>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</si>
  <si>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</si>
  <si>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</si>
  <si>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</si>
  <si>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</si>
  <si>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</si>
  <si>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</si>
  <si>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</si>
  <si>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</si>
  <si>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</si>
  <si>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</si>
  <si>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</si>
  <si>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</si>
  <si>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</si>
  <si>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</si>
  <si>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</si>
  <si>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</si>
  <si>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</si>
  <si>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</si>
  <si>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</si>
  <si>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</si>
  <si>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</si>
  <si>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</si>
  <si>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</si>
  <si>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</si>
  <si>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</si>
  <si>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</si>
  <si>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</si>
  <si>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</si>
  <si>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</si>
  <si>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</si>
  <si>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</si>
  <si>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</si>
  <si>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</si>
  <si>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</si>
  <si>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</si>
  <si>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</si>
  <si>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</si>
  <si>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</si>
  <si>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</si>
  <si>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</si>
  <si>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</si>
  <si>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</si>
  <si>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</si>
  <si>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</si>
  <si>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</si>
  <si>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</si>
  <si>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</si>
  <si>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</si>
  <si>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</si>
  <si>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</si>
  <si>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</si>
  <si>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</si>
  <si>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</si>
  <si>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</si>
  <si>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</si>
  <si>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</si>
  <si>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</si>
  <si>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</si>
  <si>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</si>
  <si>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</si>
  <si>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</si>
  <si>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</si>
  <si>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</si>
  <si>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</si>
  <si>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</si>
  <si>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</si>
  <si>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</si>
  <si>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</si>
  <si>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</si>
  <si>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</si>
  <si>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</si>
  <si>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</si>
  <si>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</si>
  <si>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</si>
  <si>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</si>
  <si>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</si>
  <si>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</si>
  <si>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</si>
  <si>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</si>
  <si>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</si>
  <si>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</si>
  <si>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</si>
  <si>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</si>
  <si>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</si>
  <si>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</si>
  <si>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</si>
  <si>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</si>
  <si>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</si>
  <si>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</si>
  <si>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</si>
  <si>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</si>
  <si>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</si>
  <si>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</si>
  <si>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</si>
  <si>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</si>
  <si>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</si>
  <si>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</si>
  <si>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</si>
  <si>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</si>
  <si>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</si>
  <si>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</si>
  <si>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</si>
  <si>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</si>
  <si>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</si>
  <si>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</si>
  <si>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</si>
  <si>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</si>
  <si>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</si>
  <si>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</si>
  <si>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</si>
  <si>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</si>
  <si>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</si>
  <si>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</si>
  <si>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</si>
  <si>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</si>
  <si>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</si>
  <si>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</si>
  <si>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</si>
  <si>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</si>
  <si>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</si>
  <si>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</si>
  <si>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</si>
  <si>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</si>
  <si>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</si>
  <si>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</si>
  <si>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</si>
  <si>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</si>
  <si>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</si>
  <si>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</si>
  <si>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</si>
  <si>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</si>
  <si>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</si>
  <si>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</si>
  <si>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</si>
  <si>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</si>
  <si>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</si>
  <si>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</si>
  <si>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</si>
  <si>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</si>
  <si>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</si>
  <si>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</si>
  <si>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</si>
  <si>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</si>
  <si>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</si>
  <si>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</si>
  <si>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</si>
  <si>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</si>
  <si>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</si>
  <si>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</si>
  <si>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</si>
  <si>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</si>
  <si>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</si>
  <si>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</si>
  <si>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</si>
  <si>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</si>
  <si>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</si>
  <si>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</si>
  <si>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</si>
  <si>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</si>
  <si>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</si>
  <si>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</si>
  <si>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</si>
  <si>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</si>
  <si>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</si>
  <si>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</si>
  <si>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</si>
  <si>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</si>
  <si>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</si>
  <si>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</si>
  <si>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</si>
  <si>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</si>
  <si>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</si>
  <si>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</si>
  <si>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</si>
  <si>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</si>
  <si>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</si>
  <si>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</si>
  <si>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</si>
  <si>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</si>
  <si>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</si>
  <si>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</si>
  <si>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</si>
  <si>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</si>
  <si>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</si>
  <si>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</si>
  <si>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</si>
  <si>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</si>
  <si>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</si>
  <si>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</si>
  <si>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</si>
  <si>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</si>
  <si>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</si>
  <si>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</si>
  <si>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</si>
  <si>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</si>
  <si>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</si>
  <si>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</si>
  <si>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</si>
  <si>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</si>
  <si>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</si>
  <si>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</si>
  <si>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</si>
  <si>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</si>
  <si>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</si>
  <si>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</si>
  <si>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</si>
  <si>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</si>
  <si>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</si>
  <si>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</si>
  <si>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</si>
  <si>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</si>
  <si>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</si>
  <si>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</si>
  <si>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</si>
  <si>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</si>
  <si>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</si>
  <si>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</si>
  <si>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</si>
  <si>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</si>
  <si>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</si>
  <si>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</si>
  <si>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</si>
  <si>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</si>
  <si>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</si>
  <si>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</si>
  <si>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</si>
  <si>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</si>
  <si>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</si>
  <si>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</si>
  <si>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</si>
  <si>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</si>
  <si>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</si>
  <si>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</si>
  <si>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</si>
  <si>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</si>
  <si>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</si>
  <si>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</si>
  <si>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</si>
  <si>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</si>
  <si>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</si>
  <si>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</si>
  <si>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</si>
  <si>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</si>
  <si>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</si>
  <si>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</si>
  <si>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</si>
  <si>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</si>
  <si>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</si>
  <si>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</si>
  <si>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</si>
  <si>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</si>
  <si>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</si>
  <si>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</si>
  <si>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</si>
  <si>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</si>
  <si>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</si>
  <si>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</si>
  <si>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</si>
  <si>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</si>
  <si>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</si>
  <si>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</si>
  <si>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</si>
  <si>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</si>
  <si>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</si>
  <si>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</si>
  <si>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</si>
  <si>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</si>
  <si>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</si>
  <si>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</si>
  <si>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</si>
  <si>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</si>
  <si>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</si>
  <si>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</si>
  <si>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</si>
  <si>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</si>
  <si>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</si>
  <si>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</si>
  <si>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</si>
  <si>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</si>
  <si>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</si>
  <si>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</si>
  <si>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</si>
  <si>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</si>
  <si>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</si>
  <si>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</si>
  <si>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</si>
  <si>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</si>
  <si>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</si>
  <si>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</si>
  <si>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</si>
  <si>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</si>
  <si>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</si>
  <si>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</si>
  <si>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</si>
  <si>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</si>
  <si>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</si>
  <si>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</si>
  <si>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</si>
  <si>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</si>
  <si>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</si>
  <si>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</si>
  <si>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</si>
  <si>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</si>
  <si>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</si>
  <si>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</si>
  <si>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</si>
  <si>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</si>
  <si>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</si>
  <si>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</si>
  <si>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</si>
  <si>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</si>
  <si>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</si>
  <si>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</si>
  <si>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</si>
  <si>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</si>
  <si>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</si>
  <si>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</si>
  <si>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</si>
  <si>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</si>
  <si>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</si>
  <si>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</si>
  <si>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</si>
  <si>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</si>
  <si>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</si>
  <si>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</si>
  <si>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</si>
  <si>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</si>
  <si>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</si>
  <si>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</si>
  <si>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</si>
  <si>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</si>
  <si>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</si>
  <si>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</si>
  <si>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</si>
  <si>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</si>
  <si>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</si>
  <si>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</si>
  <si>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</si>
  <si>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</si>
  <si>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</si>
  <si>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</si>
  <si>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</si>
  <si>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</si>
  <si>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</si>
  <si>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</si>
  <si>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</si>
  <si>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</si>
  <si>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</si>
  <si>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</si>
  <si>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</si>
  <si>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</si>
  <si>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</si>
  <si>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</si>
  <si>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</si>
  <si>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</si>
  <si>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</si>
  <si>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</si>
  <si>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</si>
  <si>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</si>
  <si>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</si>
  <si>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</si>
  <si>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</si>
  <si>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</si>
  <si>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</si>
  <si>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</si>
  <si>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</si>
  <si>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</si>
  <si>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</si>
  <si>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</si>
  <si>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</si>
  <si>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</si>
  <si>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</si>
  <si>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</si>
  <si>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</si>
  <si>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</si>
  <si>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</si>
  <si>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</si>
  <si>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</si>
  <si>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</si>
  <si>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</si>
  <si>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</si>
  <si>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</si>
  <si>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</si>
  <si>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</si>
  <si>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</si>
  <si>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</si>
  <si>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</si>
  <si>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</si>
  <si>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</si>
  <si>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</si>
  <si>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</si>
  <si>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</si>
  <si>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</si>
  <si>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</si>
  <si>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</si>
  <si>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</si>
  <si>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</si>
  <si>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</si>
  <si>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</si>
  <si>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</si>
  <si>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</si>
  <si>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</si>
  <si>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</si>
  <si>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</si>
  <si>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</si>
  <si>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</si>
  <si>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</si>
  <si>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</si>
  <si>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</si>
  <si>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</si>
  <si>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</si>
  <si>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</si>
  <si>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</si>
  <si>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</si>
  <si>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</si>
  <si>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</si>
  <si>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</si>
  <si>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</si>
  <si>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</si>
  <si>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</si>
  <si>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</si>
  <si>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</si>
  <si>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</si>
  <si>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</si>
  <si>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</si>
  <si>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</si>
  <si>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</si>
  <si>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</si>
  <si>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</si>
  <si>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</si>
  <si>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</si>
  <si>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</si>
  <si>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</si>
  <si>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</si>
  <si>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</si>
  <si>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</si>
  <si>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</si>
  <si>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</si>
  <si>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</si>
  <si>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</si>
  <si>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</si>
  <si>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</si>
  <si>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</si>
  <si>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</si>
  <si>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</si>
  <si>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</si>
  <si>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</si>
  <si>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</si>
  <si>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</si>
  <si>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</si>
  <si>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</si>
  <si>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</si>
  <si>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</si>
  <si>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</si>
  <si>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</si>
  <si>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</si>
  <si>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</si>
  <si>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</si>
  <si>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</si>
  <si>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</si>
  <si>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</si>
  <si>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</si>
  <si>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</si>
  <si>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</si>
  <si>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</si>
  <si>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</si>
  <si>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</si>
  <si>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</si>
  <si>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</si>
  <si>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</si>
  <si>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</si>
  <si>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</si>
  <si>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</si>
  <si>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</si>
  <si>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</si>
  <si>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</si>
  <si>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</si>
  <si>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</si>
  <si>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</si>
  <si>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</si>
  <si>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</si>
  <si>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</si>
  <si>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</si>
  <si>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</si>
  <si>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</si>
  <si>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</si>
  <si>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</si>
  <si>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</si>
  <si>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</si>
  <si>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</si>
  <si>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</si>
  <si>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</si>
  <si>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</si>
  <si>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</si>
  <si>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</si>
  <si>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</si>
  <si>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</si>
  <si>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</si>
  <si>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</si>
  <si>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</si>
  <si>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</si>
  <si>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</si>
  <si>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</si>
  <si>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</si>
  <si>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</si>
  <si>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</si>
  <si>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</si>
  <si>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</si>
  <si>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</si>
  <si>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</si>
  <si>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</si>
  <si>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</si>
  <si>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</si>
  <si>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</si>
  <si>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</si>
  <si>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</si>
  <si>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</si>
  <si>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</si>
  <si>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</si>
  <si>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</si>
  <si>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</si>
  <si>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</si>
  <si>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</si>
  <si>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</si>
  <si>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</si>
  <si>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</si>
  <si>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</si>
  <si>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</si>
  <si>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</si>
  <si>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</si>
  <si>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</si>
  <si>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</si>
  <si>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</si>
  <si>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</si>
  <si>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</si>
  <si>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</si>
  <si>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</si>
  <si>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</si>
  <si>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</si>
  <si>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</si>
  <si>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</si>
  <si>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</si>
  <si>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</si>
  <si>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</si>
  <si>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</si>
  <si>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</si>
  <si>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</si>
  <si>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</si>
  <si>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</si>
  <si>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</si>
  <si>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</si>
  <si>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</si>
  <si>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</si>
  <si>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</si>
  <si>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</si>
  <si>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</si>
  <si>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</si>
  <si>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</si>
  <si>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</si>
  <si>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</si>
  <si>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</si>
  <si>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</si>
  <si>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</si>
  <si>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</si>
  <si>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</si>
  <si>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</si>
  <si>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</si>
  <si>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</si>
  <si>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</si>
  <si>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</si>
  <si>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</si>
  <si>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</si>
  <si>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</si>
  <si>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</si>
  <si>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</si>
  <si>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</si>
  <si>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</si>
  <si>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</si>
  <si>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</si>
  <si>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</si>
  <si>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</si>
  <si>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</si>
  <si>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</si>
  <si>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</si>
  <si>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</si>
  <si>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</si>
  <si>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</si>
  <si>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</si>
  <si>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</si>
  <si>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</si>
  <si>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</si>
  <si>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</si>
  <si>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</si>
  <si>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</si>
  <si>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</si>
  <si>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</si>
  <si>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</si>
  <si>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</si>
  <si>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</si>
  <si>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</si>
  <si>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</si>
  <si>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</si>
  <si>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</si>
  <si>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</si>
  <si>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</si>
  <si>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</si>
  <si>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</si>
  <si>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</si>
  <si>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</si>
  <si>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</si>
  <si>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</si>
  <si>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</si>
  <si>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</si>
  <si>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</si>
  <si>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</si>
  <si>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</si>
  <si>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</si>
  <si>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</si>
  <si>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</si>
  <si>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</si>
  <si>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</si>
  <si>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</si>
  <si>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</si>
  <si>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</si>
  <si>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</si>
  <si>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</si>
  <si>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</si>
  <si>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</si>
  <si>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</si>
  <si>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</si>
  <si>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</si>
  <si>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</si>
  <si>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</si>
  <si>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</si>
  <si>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</si>
  <si>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</si>
  <si>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</si>
  <si>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</si>
  <si>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</si>
  <si>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</si>
  <si>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</si>
  <si>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</si>
  <si>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</si>
  <si>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</si>
  <si>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</si>
  <si>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</si>
  <si>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</si>
  <si>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</si>
  <si>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</si>
  <si>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</si>
  <si>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</si>
  <si>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</si>
  <si>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</si>
  <si>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</si>
  <si>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</si>
  <si>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</si>
  <si>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</si>
  <si>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</si>
  <si>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</si>
  <si>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</si>
  <si>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</si>
  <si>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</si>
  <si>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</si>
  <si>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</si>
  <si>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</si>
  <si>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</si>
  <si>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</si>
  <si>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</si>
  <si>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</si>
  <si>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</si>
  <si>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</si>
  <si>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</si>
  <si>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</si>
  <si>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</si>
  <si>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</si>
  <si>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</si>
  <si>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</si>
  <si>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</si>
  <si>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</si>
  <si>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</si>
  <si>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</si>
  <si>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</si>
  <si>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</si>
  <si>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</si>
  <si>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</si>
  <si>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</si>
  <si>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</si>
  <si>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</si>
  <si>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</si>
  <si>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</si>
  <si>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</si>
  <si>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</si>
  <si>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</si>
  <si>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</si>
  <si>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</si>
  <si>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</si>
  <si>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</si>
  <si>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</si>
  <si>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</si>
  <si>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</si>
  <si>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</si>
  <si>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</si>
  <si>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</si>
  <si>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</si>
  <si>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</si>
  <si>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</si>
  <si>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</si>
  <si>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</si>
  <si>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</si>
  <si>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</si>
  <si>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</si>
  <si>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</si>
  <si>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</si>
  <si>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</si>
  <si>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</si>
  <si>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</si>
  <si>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</si>
  <si>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</si>
  <si>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</si>
  <si>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</si>
  <si>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</si>
  <si>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</si>
  <si>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</si>
  <si>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</si>
  <si>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</si>
  <si>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</si>
  <si>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</si>
  <si>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</si>
  <si>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</si>
  <si>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</si>
  <si>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</si>
  <si>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</si>
  <si>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</si>
  <si>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</si>
  <si>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</si>
  <si>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</si>
  <si>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</si>
  <si>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</si>
  <si>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</si>
  <si>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</si>
  <si>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</si>
  <si>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</si>
  <si>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</si>
  <si>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</si>
  <si>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</si>
  <si>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</si>
  <si>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</si>
  <si>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</si>
  <si>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</si>
  <si>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</si>
  <si>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</si>
  <si>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</si>
  <si>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</si>
  <si>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</si>
  <si>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</si>
  <si>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</si>
  <si>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</si>
  <si>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</si>
  <si>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</si>
  <si>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</si>
  <si>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</si>
  <si>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</si>
  <si>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</si>
  <si>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</si>
  <si>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</si>
  <si>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</si>
  <si>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</si>
  <si>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</si>
  <si>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</si>
  <si>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</si>
  <si>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</si>
  <si>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</si>
  <si>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</si>
  <si>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</si>
  <si>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</si>
  <si>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</si>
  <si>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</si>
  <si>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</si>
  <si>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</si>
  <si>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</si>
  <si>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</si>
  <si>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</si>
  <si>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</si>
  <si>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</si>
  <si>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</si>
  <si>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</si>
  <si>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</si>
  <si>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</si>
  <si>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</si>
  <si>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</si>
  <si>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</si>
  <si>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</si>
  <si>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</si>
  <si>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</si>
  <si>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</si>
  <si>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</si>
  <si>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</si>
  <si>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</si>
  <si>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</si>
  <si>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</si>
  <si>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</si>
  <si>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</si>
  <si>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</si>
  <si>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</si>
  <si>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</si>
  <si>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</si>
  <si>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</si>
  <si>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</si>
  <si>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</si>
  <si>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</si>
  <si>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</si>
  <si>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</si>
  <si>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</si>
  <si>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</si>
  <si>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</si>
  <si>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</si>
  <si>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</si>
  <si>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</si>
  <si>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</si>
  <si>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</si>
  <si>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</si>
  <si>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</si>
  <si>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</si>
  <si>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</si>
  <si>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</si>
  <si>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</si>
  <si>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</si>
  <si>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</si>
  <si>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</si>
  <si>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</si>
  <si>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</si>
  <si>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</si>
  <si>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</si>
  <si>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</si>
  <si>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</si>
  <si>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</si>
  <si>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</si>
  <si>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</si>
  <si>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</si>
  <si>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</si>
  <si>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</si>
  <si>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</si>
  <si>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</si>
  <si>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</si>
  <si>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</si>
  <si>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</si>
  <si>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</si>
  <si>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</si>
  <si>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</si>
  <si>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</si>
  <si>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</si>
  <si>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</si>
  <si>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</si>
  <si>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</si>
  <si>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</si>
  <si>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</si>
  <si>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</si>
  <si>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</si>
  <si>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</si>
  <si>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</si>
  <si>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</si>
  <si>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</si>
  <si>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</si>
  <si>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</si>
  <si>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</si>
  <si>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</si>
  <si>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</si>
  <si>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</si>
  <si>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</si>
  <si>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</si>
  <si>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</si>
  <si>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</si>
  <si>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</si>
  <si>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</si>
  <si>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</si>
  <si>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</si>
  <si>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</si>
  <si>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</si>
  <si>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</si>
  <si>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</si>
  <si>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</si>
  <si>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</si>
  <si>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</si>
  <si>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</si>
  <si>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</si>
  <si>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</si>
  <si>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</si>
  <si>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</si>
  <si>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</si>
  <si>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</si>
  <si>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</si>
  <si>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</si>
  <si>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</si>
  <si>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</si>
  <si>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</si>
  <si>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</si>
  <si>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</si>
  <si>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</si>
  <si>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</si>
  <si>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</si>
  <si>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</si>
  <si>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</si>
  <si>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</si>
  <si>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</si>
  <si>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</si>
  <si>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</si>
  <si>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</si>
  <si>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</si>
  <si>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</si>
  <si>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</si>
  <si>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</si>
  <si>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</si>
  <si>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</si>
  <si>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</si>
  <si>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</si>
  <si>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</si>
  <si>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</si>
  <si>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</si>
  <si>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</si>
  <si>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</si>
  <si>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</si>
  <si>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</si>
  <si>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</si>
  <si>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</si>
  <si>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</si>
  <si>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</si>
  <si>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</si>
  <si>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</si>
  <si>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</si>
  <si>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</si>
  <si>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</si>
  <si>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</si>
  <si>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</si>
  <si>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</si>
  <si>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</si>
  <si>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</si>
  <si>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</si>
  <si>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</si>
  <si>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</si>
  <si>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</si>
  <si>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</si>
  <si>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</si>
  <si>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</si>
  <si>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</si>
  <si>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</si>
  <si>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</si>
  <si>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</si>
  <si>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</si>
  <si>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</si>
  <si>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</si>
  <si>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</si>
  <si>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</si>
  <si>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</si>
  <si>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</si>
  <si>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</si>
  <si>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</si>
  <si>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</si>
  <si>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</si>
  <si>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</si>
  <si>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</si>
  <si>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</si>
  <si>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</si>
  <si>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</si>
  <si>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</si>
  <si>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</si>
  <si>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</si>
  <si>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</si>
  <si>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</si>
  <si>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</si>
  <si>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</si>
  <si>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</si>
  <si>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</si>
  <si>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</si>
  <si>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</si>
  <si>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</si>
  <si>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</si>
  <si>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</si>
  <si>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</si>
  <si>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</si>
  <si>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</si>
  <si>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</si>
  <si>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</si>
  <si>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</si>
  <si>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</si>
  <si>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</si>
  <si>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</si>
  <si>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</si>
  <si>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</si>
  <si>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</si>
  <si>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</si>
  <si>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</si>
  <si>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</si>
  <si>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</si>
  <si>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</si>
  <si>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</si>
  <si>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</si>
  <si>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</si>
  <si>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</si>
  <si>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</si>
  <si>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</si>
  <si>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</si>
  <si>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</si>
  <si>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</si>
  <si>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</si>
  <si>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</si>
  <si>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</si>
  <si>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</si>
  <si>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</si>
  <si>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</si>
  <si>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</si>
  <si>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</si>
  <si>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</si>
  <si>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</si>
  <si>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</si>
  <si>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</si>
  <si>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</si>
  <si>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</si>
  <si>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</si>
  <si>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</si>
  <si>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</si>
  <si>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</si>
  <si>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</si>
  <si>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</si>
  <si>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</si>
  <si>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</si>
  <si>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</si>
  <si>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</si>
  <si>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</si>
  <si>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</si>
  <si>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</si>
  <si>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</si>
  <si>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</si>
  <si>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</si>
  <si>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</si>
  <si>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</si>
  <si>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</si>
  <si>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</si>
  <si>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</si>
  <si>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</si>
  <si>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</si>
  <si>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</si>
  <si>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</si>
  <si>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</si>
  <si>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</si>
  <si>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</si>
  <si>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</si>
  <si>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</si>
  <si>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</si>
  <si>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</si>
  <si>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</si>
  <si>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</si>
  <si>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</si>
  <si>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</si>
  <si>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</si>
  <si>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</si>
  <si>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</si>
  <si>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</si>
  <si>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</si>
  <si>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</si>
  <si>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</si>
  <si>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</si>
  <si>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</si>
  <si>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</si>
  <si>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</si>
  <si>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</si>
  <si>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</si>
  <si>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</si>
  <si>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</si>
  <si>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</si>
  <si>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</si>
  <si>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</si>
  <si>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</si>
  <si>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</si>
  <si>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</si>
  <si>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</si>
  <si>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</si>
  <si>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</si>
  <si>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</si>
  <si>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31/07/2018</t>
  </si>
  <si>
    <t>16/12/2016</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</si>
  <si>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</si>
  <si>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Luis Eduardo Arango Alvarez</t>
  </si>
  <si>
    <t>8928017-8850691</t>
  </si>
  <si>
    <t>Cra 22 # 46-19</t>
  </si>
  <si>
    <t>centroversalles@gmail.com</t>
  </si>
  <si>
    <t>63001512020</t>
  </si>
  <si>
    <t>63001522020</t>
  </si>
  <si>
    <t>Prestar el servicio de desarrollo Infantil en Medio Familiar- DIMF- de conformidad con el manual operativo de la modalidad familiar y las directrices establecidas por el ICBF, en armonia con la politica de esado para el desarrollo integral de la primera infancia de cero a siempre</t>
  </si>
  <si>
    <t>63-273-2017</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</si>
  <si>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 en el servicio de desarrollo infantil en medio familiar</t>
  </si>
  <si>
    <t>15/12/2017</t>
  </si>
  <si>
    <t>63-084-2019</t>
  </si>
  <si>
    <t>63-128-2018</t>
  </si>
  <si>
    <t>63-259-2016</t>
  </si>
  <si>
    <t>08/11/2016</t>
  </si>
  <si>
    <t>63-297-2016</t>
  </si>
  <si>
    <t>Atender a la primera infancia en el marco de la estrategia de cero a siempre especificamente a los niños y niñas menores de (5) años de familias en situacion de vulnerabilidad de conformidad con las directrices , lineamientos y paramtros establecidospor el icbf, en las siguientes formas de atencion: Hogares comunitarios de bienestrar tradicionales, fmailiares, multiples, agrupados, empresariales, jardines sociales, Fami y hogares comunitarios integrales</t>
  </si>
  <si>
    <t>Prestar el servicio de atencion a niños y niñas menores de 5 años, o hasta su ingreso al grado de transicion, con el fin de rpomover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desarrollo infantil en medio familiar</t>
  </si>
  <si>
    <t>63-074-2019</t>
  </si>
  <si>
    <t>63-291-2016</t>
  </si>
  <si>
    <t>63-194-2019</t>
  </si>
  <si>
    <t>63-260-2016</t>
  </si>
  <si>
    <t>Prestar el servicio de atencion, educacion inicial y cuidado a niños y niñas menores de 5 años, o hasta su ingreso al grado transicion, con el fin de promover el desarrollo integral de la primera infancia con calidad de conformidad con los lineamientos, manual operativo, las directrices, parametros y estandares establecidas por el ICBF, en el marco de la estrategia de atencion integral de cero a siempre</t>
  </si>
  <si>
    <t>63-230-2017</t>
  </si>
  <si>
    <t xml:space="preserve"> prestar el servicios de atencion integral a nilos y niñas mejores de 5 años, o hasta su ingreso al grado de transicion con el fin de promover el desarrollo institutcional y las directrices establecidas por el icbf en el marco de la politica de estado para el desarrollo integral de la primera infancia "de cero a siempre", en el servicio de hogares infantiles.</t>
  </si>
  <si>
    <t>2021-63-10001527</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</si>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</sst>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24" sqref="A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862</v>
      </c>
      <c r="I15" s="32" t="s">
        <v>2624</v>
      </c>
      <c r="J15" s="108" t="s">
        <v>2626</v>
      </c>
      <c r="L15" s="207" t="s">
        <v>8</v>
      </c>
      <c r="M15" s="207"/>
      <c r="N15" s="124"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800180234</v>
      </c>
      <c r="C20" s="5"/>
      <c r="D20" s="73"/>
      <c r="E20" s="5"/>
      <c r="F20" s="5"/>
      <c r="G20" s="5"/>
      <c r="H20" s="184"/>
      <c r="I20" s="145" t="s">
        <v>862</v>
      </c>
      <c r="J20" s="146" t="s">
        <v>53</v>
      </c>
      <c r="K20" s="147">
        <v>1581544119</v>
      </c>
      <c r="L20" s="148"/>
      <c r="M20" s="148">
        <v>44561</v>
      </c>
      <c r="N20" s="131">
        <f>+(M20-L20)/30</f>
        <v>1485.3666666666666</v>
      </c>
      <c r="O20" s="134"/>
      <c r="U20" s="130"/>
      <c r="V20" s="105">
        <f ca="1">NOW()</f>
        <v>44193.626367245372</v>
      </c>
      <c r="W20" s="105">
        <f ca="1">NOW()</f>
        <v>44193.626367245372</v>
      </c>
    </row>
    <row r="21" spans="1:23" ht="30" customHeight="1" outlineLevel="1" x14ac:dyDescent="0.3">
      <c r="A21" s="9"/>
      <c r="B21" s="71"/>
      <c r="C21" s="5"/>
      <c r="D21" s="5"/>
      <c r="E21" s="5"/>
      <c r="F21" s="5"/>
      <c r="G21" s="5"/>
      <c r="H21" s="70"/>
      <c r="I21" s="145"/>
      <c r="J21" s="146"/>
      <c r="K21" s="147"/>
      <c r="L21" s="148"/>
      <c r="M21" s="148"/>
      <c r="N21" s="131">
        <f t="shared" ref="N21:N35" si="0">+(M21-L21)/30</f>
        <v>0</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3">
      <c r="A25" s="9"/>
      <c r="B25" s="101"/>
      <c r="C25" s="21"/>
      <c r="D25" s="21"/>
      <c r="E25" s="21"/>
      <c r="F25" s="5"/>
      <c r="G25" s="5"/>
      <c r="H25" s="70"/>
      <c r="I25" s="145"/>
      <c r="J25" s="146"/>
      <c r="K25" s="147"/>
      <c r="L25" s="148"/>
      <c r="M25" s="148"/>
      <c r="N25" s="132">
        <f t="shared" si="1"/>
        <v>0</v>
      </c>
      <c r="O25" s="135"/>
    </row>
    <row r="26" spans="1:23" ht="30" customHeight="1" outlineLevel="1" x14ac:dyDescent="0.3">
      <c r="A26" s="9"/>
      <c r="B26" s="101"/>
      <c r="C26" s="21"/>
      <c r="D26" s="21"/>
      <c r="E26" s="21"/>
      <c r="F26" s="5"/>
      <c r="G26" s="5"/>
      <c r="H26" s="70"/>
      <c r="I26" s="145"/>
      <c r="J26" s="146"/>
      <c r="K26" s="147"/>
      <c r="L26" s="148"/>
      <c r="M26" s="148"/>
      <c r="N26" s="132">
        <f t="shared" si="1"/>
        <v>0</v>
      </c>
      <c r="O26" s="135"/>
    </row>
    <row r="27" spans="1:23" ht="30" customHeight="1" outlineLevel="1" x14ac:dyDescent="0.3">
      <c r="A27" s="9"/>
      <c r="B27" s="101"/>
      <c r="C27" s="21"/>
      <c r="D27" s="21"/>
      <c r="E27" s="21"/>
      <c r="F27" s="5"/>
      <c r="G27" s="5"/>
      <c r="H27" s="70"/>
      <c r="I27" s="145"/>
      <c r="J27" s="146"/>
      <c r="K27" s="147"/>
      <c r="L27" s="148"/>
      <c r="M27" s="148"/>
      <c r="N27" s="132">
        <f t="shared" si="1"/>
        <v>0</v>
      </c>
      <c r="O27" s="135"/>
    </row>
    <row r="28" spans="1:23" ht="30" customHeight="1" outlineLevel="1" x14ac:dyDescent="0.3">
      <c r="A28" s="9"/>
      <c r="B28" s="101"/>
      <c r="C28" s="21"/>
      <c r="D28" s="21"/>
      <c r="E28" s="21"/>
      <c r="F28" s="5"/>
      <c r="G28" s="5"/>
      <c r="H28" s="70"/>
      <c r="I28" s="145"/>
      <c r="J28" s="146"/>
      <c r="K28" s="147"/>
      <c r="L28" s="148"/>
      <c r="M28" s="148"/>
      <c r="N28" s="132">
        <f t="shared" si="1"/>
        <v>0</v>
      </c>
      <c r="O28" s="135"/>
    </row>
    <row r="29" spans="1:23" ht="30" customHeight="1" outlineLevel="1" x14ac:dyDescent="0.3">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CENTRO DE DESARROLLO COMUNITARIO VERSALLES</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2704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2689</v>
      </c>
      <c r="E48" s="173">
        <v>43483</v>
      </c>
      <c r="F48" s="173">
        <v>43819</v>
      </c>
      <c r="G48" s="156">
        <f>IF(AND(E48&lt;&gt;"",F48&lt;&gt;""),((F48-E48)/30),"")</f>
        <v>11.2</v>
      </c>
      <c r="H48" s="118" t="s">
        <v>2685</v>
      </c>
      <c r="I48" s="117" t="s">
        <v>862</v>
      </c>
      <c r="J48" s="117" t="s">
        <v>53</v>
      </c>
      <c r="K48" s="119">
        <v>3648770821</v>
      </c>
      <c r="L48" s="112" t="s">
        <v>1148</v>
      </c>
      <c r="M48" s="113">
        <v>1</v>
      </c>
      <c r="N48" s="112" t="s">
        <v>27</v>
      </c>
      <c r="O48" s="112" t="s">
        <v>1148</v>
      </c>
      <c r="P48" s="78"/>
    </row>
    <row r="49" spans="1:16" s="6" customFormat="1" ht="24.75" customHeight="1" x14ac:dyDescent="0.25">
      <c r="A49" s="139">
        <v>2</v>
      </c>
      <c r="B49" s="110" t="s">
        <v>2665</v>
      </c>
      <c r="C49" s="111" t="s">
        <v>31</v>
      </c>
      <c r="D49" s="117" t="s">
        <v>2690</v>
      </c>
      <c r="E49" s="173">
        <v>43404</v>
      </c>
      <c r="F49" s="173">
        <v>43434</v>
      </c>
      <c r="G49" s="156">
        <f t="shared" ref="G49" si="2">IF(AND(E49&lt;&gt;"",F49&lt;&gt;""),((F49-E49)/30),"")</f>
        <v>1</v>
      </c>
      <c r="H49" s="174" t="s">
        <v>2685</v>
      </c>
      <c r="I49" s="117" t="s">
        <v>862</v>
      </c>
      <c r="J49" s="117" t="s">
        <v>53</v>
      </c>
      <c r="K49" s="114">
        <v>651760413</v>
      </c>
      <c r="L49" s="112" t="s">
        <v>1148</v>
      </c>
      <c r="M49" s="113">
        <v>1</v>
      </c>
      <c r="N49" s="112" t="s">
        <v>27</v>
      </c>
      <c r="O49" s="112" t="s">
        <v>1148</v>
      </c>
      <c r="P49" s="78"/>
    </row>
    <row r="50" spans="1:16" s="6" customFormat="1" ht="24.75" customHeight="1" x14ac:dyDescent="0.25">
      <c r="A50" s="139">
        <v>3</v>
      </c>
      <c r="B50" s="110" t="s">
        <v>2665</v>
      </c>
      <c r="C50" s="111" t="s">
        <v>31</v>
      </c>
      <c r="D50" s="117" t="s">
        <v>2686</v>
      </c>
      <c r="E50" s="173">
        <v>43081</v>
      </c>
      <c r="F50" s="173">
        <v>43312</v>
      </c>
      <c r="G50" s="156">
        <f>IF(AND(E50&lt;&gt;"",F50&lt;&gt;""),((F50-E50)/30),"")</f>
        <v>7.7</v>
      </c>
      <c r="H50" s="118" t="s">
        <v>2687</v>
      </c>
      <c r="I50" s="117" t="s">
        <v>862</v>
      </c>
      <c r="J50" s="117" t="s">
        <v>53</v>
      </c>
      <c r="K50" s="119">
        <v>5924956476</v>
      </c>
      <c r="L50" s="112" t="s">
        <v>1148</v>
      </c>
      <c r="M50" s="113">
        <v>1</v>
      </c>
      <c r="N50" s="112" t="s">
        <v>27</v>
      </c>
      <c r="O50" s="112" t="s">
        <v>1148</v>
      </c>
      <c r="P50" s="78"/>
    </row>
    <row r="51" spans="1:16" s="6" customFormat="1" ht="24.75" customHeight="1" outlineLevel="1" x14ac:dyDescent="0.25">
      <c r="A51" s="139">
        <v>4</v>
      </c>
      <c r="B51" s="110" t="s">
        <v>2665</v>
      </c>
      <c r="C51" s="111" t="s">
        <v>31</v>
      </c>
      <c r="D51" s="117" t="s">
        <v>2691</v>
      </c>
      <c r="E51" s="117" t="s">
        <v>2692</v>
      </c>
      <c r="F51" s="117" t="s">
        <v>2676</v>
      </c>
      <c r="G51" s="156">
        <f t="shared" ref="G51:G107" si="3">IF(AND(E51&lt;&gt;"",F51&lt;&gt;""),((F51-E51)/30),"")</f>
        <v>21</v>
      </c>
      <c r="H51" s="118" t="s">
        <v>2694</v>
      </c>
      <c r="I51" s="117" t="s">
        <v>862</v>
      </c>
      <c r="J51" s="117" t="s">
        <v>53</v>
      </c>
      <c r="K51" s="119">
        <v>1189721126</v>
      </c>
      <c r="L51" s="112" t="s">
        <v>1148</v>
      </c>
      <c r="M51" s="113">
        <v>1</v>
      </c>
      <c r="N51" s="112" t="s">
        <v>27</v>
      </c>
      <c r="O51" s="112" t="s">
        <v>1148</v>
      </c>
      <c r="P51" s="78"/>
    </row>
    <row r="52" spans="1:16" s="7" customFormat="1" ht="24.75" customHeight="1" outlineLevel="1" x14ac:dyDescent="0.25">
      <c r="A52" s="140">
        <v>5</v>
      </c>
      <c r="B52" s="110" t="s">
        <v>2665</v>
      </c>
      <c r="C52" s="111" t="s">
        <v>31</v>
      </c>
      <c r="D52" s="117" t="s">
        <v>2693</v>
      </c>
      <c r="E52" s="117" t="s">
        <v>2677</v>
      </c>
      <c r="F52" s="117" t="s">
        <v>2688</v>
      </c>
      <c r="G52" s="156">
        <f t="shared" si="3"/>
        <v>12.133333333333333</v>
      </c>
      <c r="H52" s="118" t="s">
        <v>2695</v>
      </c>
      <c r="I52" s="117" t="s">
        <v>862</v>
      </c>
      <c r="J52" s="117" t="s">
        <v>53</v>
      </c>
      <c r="K52" s="119">
        <v>3852595964</v>
      </c>
      <c r="L52" s="112" t="s">
        <v>1148</v>
      </c>
      <c r="M52" s="113">
        <v>1</v>
      </c>
      <c r="N52" s="112" t="s">
        <v>27</v>
      </c>
      <c r="O52" s="112" t="s">
        <v>1148</v>
      </c>
      <c r="P52" s="79"/>
    </row>
    <row r="53" spans="1:16" s="7" customFormat="1" ht="24.75" customHeight="1" outlineLevel="1" x14ac:dyDescent="0.25">
      <c r="A53" s="140">
        <v>6</v>
      </c>
      <c r="B53" s="110" t="s">
        <v>2665</v>
      </c>
      <c r="C53" s="111" t="s">
        <v>31</v>
      </c>
      <c r="D53" s="117" t="s">
        <v>2696</v>
      </c>
      <c r="E53" s="173">
        <v>43483</v>
      </c>
      <c r="F53" s="173">
        <v>43819</v>
      </c>
      <c r="G53" s="156">
        <f t="shared" si="3"/>
        <v>11.2</v>
      </c>
      <c r="H53" s="118" t="s">
        <v>2685</v>
      </c>
      <c r="I53" s="117" t="s">
        <v>862</v>
      </c>
      <c r="J53" s="117" t="s">
        <v>53</v>
      </c>
      <c r="K53" s="119">
        <v>1633348162</v>
      </c>
      <c r="L53" s="112" t="s">
        <v>1148</v>
      </c>
      <c r="M53" s="113">
        <v>1</v>
      </c>
      <c r="N53" s="112" t="s">
        <v>27</v>
      </c>
      <c r="O53" s="112" t="s">
        <v>1148</v>
      </c>
      <c r="P53" s="79"/>
    </row>
    <row r="54" spans="1:16" s="7" customFormat="1" ht="24.75" customHeight="1" outlineLevel="1" x14ac:dyDescent="0.25">
      <c r="A54" s="140">
        <v>7</v>
      </c>
      <c r="B54" s="110" t="s">
        <v>2665</v>
      </c>
      <c r="C54" s="111" t="s">
        <v>31</v>
      </c>
      <c r="D54" s="117" t="s">
        <v>2686</v>
      </c>
      <c r="E54" s="173">
        <v>43081</v>
      </c>
      <c r="F54" s="173">
        <v>43312</v>
      </c>
      <c r="G54" s="156">
        <f>IF(AND(E54&lt;&gt;"",F54&lt;&gt;""),((F54-E54)/30),"")</f>
        <v>7.7</v>
      </c>
      <c r="H54" s="118" t="s">
        <v>2687</v>
      </c>
      <c r="I54" s="117" t="s">
        <v>862</v>
      </c>
      <c r="J54" s="117" t="s">
        <v>53</v>
      </c>
      <c r="K54" s="119">
        <v>5924956476</v>
      </c>
      <c r="L54" s="112" t="s">
        <v>1148</v>
      </c>
      <c r="M54" s="113">
        <v>1</v>
      </c>
      <c r="N54" s="112" t="s">
        <v>27</v>
      </c>
      <c r="O54" s="112" t="s">
        <v>1148</v>
      </c>
      <c r="P54" s="79"/>
    </row>
    <row r="55" spans="1:16" s="7" customFormat="1" ht="24.75" customHeight="1" outlineLevel="1" x14ac:dyDescent="0.25">
      <c r="A55" s="140">
        <v>8</v>
      </c>
      <c r="B55" s="110" t="s">
        <v>2665</v>
      </c>
      <c r="C55" s="111" t="s">
        <v>31</v>
      </c>
      <c r="D55" s="117" t="s">
        <v>2697</v>
      </c>
      <c r="E55" s="173">
        <v>42718</v>
      </c>
      <c r="F55" s="173">
        <v>43084</v>
      </c>
      <c r="G55" s="156">
        <f t="shared" si="3"/>
        <v>12.2</v>
      </c>
      <c r="H55" s="118" t="s">
        <v>2687</v>
      </c>
      <c r="I55" s="117" t="s">
        <v>862</v>
      </c>
      <c r="J55" s="117" t="s">
        <v>53</v>
      </c>
      <c r="K55" s="119">
        <v>1939792720</v>
      </c>
      <c r="L55" s="112" t="s">
        <v>1148</v>
      </c>
      <c r="M55" s="113">
        <v>1</v>
      </c>
      <c r="N55" s="112" t="s">
        <v>27</v>
      </c>
      <c r="O55" s="112" t="s">
        <v>1148</v>
      </c>
      <c r="P55" s="79"/>
    </row>
    <row r="56" spans="1:16" s="7" customFormat="1" ht="24.75" customHeight="1" outlineLevel="1" x14ac:dyDescent="0.25">
      <c r="A56" s="140">
        <v>9</v>
      </c>
      <c r="B56" s="110" t="s">
        <v>2665</v>
      </c>
      <c r="C56" s="111" t="s">
        <v>31</v>
      </c>
      <c r="D56" s="117" t="s">
        <v>2698</v>
      </c>
      <c r="E56" s="173">
        <v>42583</v>
      </c>
      <c r="F56" s="173">
        <v>42719</v>
      </c>
      <c r="G56" s="156">
        <f t="shared" si="3"/>
        <v>4.5333333333333332</v>
      </c>
      <c r="H56" s="118" t="s">
        <v>2700</v>
      </c>
      <c r="I56" s="117" t="s">
        <v>862</v>
      </c>
      <c r="J56" s="117" t="s">
        <v>53</v>
      </c>
      <c r="K56" s="119">
        <v>776526855</v>
      </c>
      <c r="L56" s="112" t="s">
        <v>1148</v>
      </c>
      <c r="M56" s="113">
        <v>1</v>
      </c>
      <c r="N56" s="112" t="s">
        <v>27</v>
      </c>
      <c r="O56" s="112" t="s">
        <v>1148</v>
      </c>
      <c r="P56" s="79"/>
    </row>
    <row r="57" spans="1:16" s="7" customFormat="1" ht="24.75" customHeight="1" outlineLevel="1" x14ac:dyDescent="0.25">
      <c r="A57" s="140">
        <v>10</v>
      </c>
      <c r="B57" s="64" t="s">
        <v>2665</v>
      </c>
      <c r="C57" s="65" t="s">
        <v>31</v>
      </c>
      <c r="D57" s="117" t="s">
        <v>2699</v>
      </c>
      <c r="E57" s="173">
        <v>42677</v>
      </c>
      <c r="F57" s="173">
        <v>43312</v>
      </c>
      <c r="G57" s="156">
        <f t="shared" si="3"/>
        <v>21.166666666666668</v>
      </c>
      <c r="H57" s="118" t="s">
        <v>2694</v>
      </c>
      <c r="I57" s="117" t="s">
        <v>862</v>
      </c>
      <c r="J57" s="117" t="s">
        <v>53</v>
      </c>
      <c r="K57" s="114">
        <v>2672290416</v>
      </c>
      <c r="L57" s="65" t="s">
        <v>1148</v>
      </c>
      <c r="M57" s="113">
        <v>1</v>
      </c>
      <c r="N57" s="65" t="s">
        <v>27</v>
      </c>
      <c r="O57" s="65" t="s">
        <v>1148</v>
      </c>
      <c r="P57" s="79"/>
    </row>
    <row r="58" spans="1:16" s="7" customFormat="1" ht="24.75" customHeight="1" outlineLevel="1" x14ac:dyDescent="0.25">
      <c r="A58" s="140">
        <v>11</v>
      </c>
      <c r="B58" s="64" t="s">
        <v>2665</v>
      </c>
      <c r="C58" s="65" t="s">
        <v>31</v>
      </c>
      <c r="D58" s="117" t="s">
        <v>2701</v>
      </c>
      <c r="E58" s="173">
        <v>43040</v>
      </c>
      <c r="F58" s="173">
        <v>43312</v>
      </c>
      <c r="G58" s="156">
        <f t="shared" si="3"/>
        <v>9.0666666666666664</v>
      </c>
      <c r="H58" s="118" t="s">
        <v>2702</v>
      </c>
      <c r="I58" s="117" t="s">
        <v>862</v>
      </c>
      <c r="J58" s="117" t="s">
        <v>53</v>
      </c>
      <c r="K58" s="119">
        <v>1104200229</v>
      </c>
      <c r="L58" s="65" t="s">
        <v>1148</v>
      </c>
      <c r="M58" s="67">
        <v>1</v>
      </c>
      <c r="N58" s="65" t="s">
        <v>27</v>
      </c>
      <c r="O58" s="65" t="s">
        <v>1148</v>
      </c>
      <c r="P58" s="79"/>
    </row>
    <row r="59" spans="1:16" s="7" customFormat="1" ht="24.75" customHeight="1" outlineLevel="1" x14ac:dyDescent="0.25">
      <c r="A59" s="140">
        <v>12</v>
      </c>
      <c r="B59" s="64"/>
      <c r="C59" s="65"/>
      <c r="D59" s="117"/>
      <c r="E59" s="173"/>
      <c r="F59" s="173"/>
      <c r="G59" s="156" t="str">
        <f t="shared" si="3"/>
        <v/>
      </c>
      <c r="H59" s="118"/>
      <c r="I59" s="117"/>
      <c r="J59" s="117"/>
      <c r="K59" s="119"/>
      <c r="L59" s="65"/>
      <c r="M59" s="67"/>
      <c r="N59" s="65"/>
      <c r="O59" s="65"/>
      <c r="P59" s="79"/>
    </row>
    <row r="60" spans="1:16" s="7" customFormat="1" ht="24.75" customHeight="1" outlineLevel="1" x14ac:dyDescent="0.25">
      <c r="A60" s="140">
        <v>13</v>
      </c>
      <c r="B60" s="64"/>
      <c r="C60" s="65"/>
      <c r="D60" s="117"/>
      <c r="E60" s="173"/>
      <c r="F60" s="173"/>
      <c r="G60" s="156" t="str">
        <f t="shared" si="3"/>
        <v/>
      </c>
      <c r="H60" s="118"/>
      <c r="I60" s="117"/>
      <c r="J60" s="117"/>
      <c r="K60" s="119"/>
      <c r="L60" s="65"/>
      <c r="M60" s="113"/>
      <c r="N60" s="65"/>
      <c r="O60" s="65"/>
      <c r="P60" s="79"/>
    </row>
    <row r="61" spans="1:16" s="7" customFormat="1" ht="24.75" customHeight="1" outlineLevel="1" x14ac:dyDescent="0.25">
      <c r="A61" s="140">
        <v>14</v>
      </c>
      <c r="B61" s="64"/>
      <c r="C61" s="65"/>
      <c r="D61" s="117"/>
      <c r="E61" s="173"/>
      <c r="F61" s="173"/>
      <c r="G61" s="156" t="str">
        <f t="shared" si="3"/>
        <v/>
      </c>
      <c r="H61" s="118"/>
      <c r="I61" s="117"/>
      <c r="J61" s="117"/>
      <c r="K61" s="114"/>
      <c r="L61" s="65"/>
      <c r="M61" s="113"/>
      <c r="N61" s="65"/>
      <c r="O61" s="65"/>
      <c r="P61" s="79"/>
    </row>
    <row r="62" spans="1:16" s="7" customFormat="1" ht="24.75" customHeight="1" outlineLevel="1" x14ac:dyDescent="0.25">
      <c r="A62" s="140">
        <v>15</v>
      </c>
      <c r="B62" s="64"/>
      <c r="C62" s="65"/>
      <c r="D62" s="117"/>
      <c r="E62" s="173"/>
      <c r="F62" s="173"/>
      <c r="G62" s="156" t="str">
        <f t="shared" si="3"/>
        <v/>
      </c>
      <c r="H62" s="118"/>
      <c r="I62" s="117"/>
      <c r="J62" s="117"/>
      <c r="K62" s="119"/>
      <c r="L62" s="65"/>
      <c r="M62" s="113"/>
      <c r="N62" s="65"/>
      <c r="O62" s="65"/>
      <c r="P62" s="79"/>
    </row>
    <row r="63" spans="1:16" s="7" customFormat="1" ht="24.75" customHeight="1" outlineLevel="1" x14ac:dyDescent="0.25">
      <c r="A63" s="140">
        <v>16</v>
      </c>
      <c r="B63" s="64"/>
      <c r="C63" s="65"/>
      <c r="D63" s="117"/>
      <c r="E63" s="173"/>
      <c r="F63" s="173"/>
      <c r="G63" s="156" t="str">
        <f t="shared" si="3"/>
        <v/>
      </c>
      <c r="H63" s="118"/>
      <c r="I63" s="117"/>
      <c r="J63" s="117"/>
      <c r="K63" s="119"/>
      <c r="L63" s="65"/>
      <c r="M63" s="113"/>
      <c r="N63" s="65"/>
      <c r="O63" s="65"/>
      <c r="P63" s="79"/>
    </row>
    <row r="64" spans="1:16" s="7" customFormat="1" ht="24.75" customHeight="1" outlineLevel="1" x14ac:dyDescent="0.25">
      <c r="A64" s="140">
        <v>17</v>
      </c>
      <c r="B64" s="64"/>
      <c r="C64" s="65"/>
      <c r="D64" s="117"/>
      <c r="E64" s="173"/>
      <c r="F64" s="173"/>
      <c r="G64" s="156" t="str">
        <f t="shared" si="3"/>
        <v/>
      </c>
      <c r="H64" s="118"/>
      <c r="I64" s="117"/>
      <c r="J64" s="117"/>
      <c r="K64" s="119"/>
      <c r="L64" s="65"/>
      <c r="M64" s="113"/>
      <c r="N64" s="65"/>
      <c r="O64" s="65"/>
      <c r="P64" s="79"/>
    </row>
    <row r="65" spans="1:16" s="7" customFormat="1" ht="24.75" customHeight="1" outlineLevel="1" x14ac:dyDescent="0.25">
      <c r="A65" s="140">
        <v>18</v>
      </c>
      <c r="B65" s="64"/>
      <c r="C65" s="65"/>
      <c r="D65" s="117"/>
      <c r="E65" s="173"/>
      <c r="F65" s="173"/>
      <c r="G65" s="156" t="str">
        <f t="shared" si="3"/>
        <v/>
      </c>
      <c r="H65" s="118"/>
      <c r="I65" s="117"/>
      <c r="J65" s="117"/>
      <c r="K65" s="114"/>
      <c r="L65" s="65"/>
      <c r="M65" s="113"/>
      <c r="N65" s="65"/>
      <c r="O65" s="65"/>
      <c r="P65" s="79"/>
    </row>
    <row r="66" spans="1:16" s="7" customFormat="1" ht="24.75" customHeight="1" outlineLevel="1" x14ac:dyDescent="0.25">
      <c r="A66" s="140">
        <v>19</v>
      </c>
      <c r="B66" s="64"/>
      <c r="C66" s="65"/>
      <c r="D66" s="117"/>
      <c r="E66" s="173"/>
      <c r="F66" s="173"/>
      <c r="G66" s="156" t="str">
        <f t="shared" si="3"/>
        <v/>
      </c>
      <c r="H66" s="118"/>
      <c r="I66" s="117"/>
      <c r="J66" s="117"/>
      <c r="K66" s="114"/>
      <c r="L66" s="65"/>
      <c r="M66" s="113"/>
      <c r="N66" s="65"/>
      <c r="O66" s="65"/>
      <c r="P66" s="79"/>
    </row>
    <row r="67" spans="1:16" s="7" customFormat="1" ht="24.75" customHeight="1" outlineLevel="1" x14ac:dyDescent="0.25">
      <c r="A67" s="140">
        <v>20</v>
      </c>
      <c r="B67" s="64"/>
      <c r="C67" s="65"/>
      <c r="D67" s="117"/>
      <c r="E67" s="173"/>
      <c r="F67" s="173"/>
      <c r="G67" s="156" t="str">
        <f t="shared" si="3"/>
        <v/>
      </c>
      <c r="H67" s="118"/>
      <c r="I67" s="117"/>
      <c r="J67" s="117"/>
      <c r="K67" s="114"/>
      <c r="L67" s="65"/>
      <c r="M67" s="113"/>
      <c r="N67" s="65"/>
      <c r="O67" s="65"/>
      <c r="P67" s="79"/>
    </row>
    <row r="68" spans="1:16" s="7" customFormat="1" ht="24.75" customHeight="1" outlineLevel="1" x14ac:dyDescent="0.25">
      <c r="A68" s="140">
        <v>21</v>
      </c>
      <c r="B68" s="64"/>
      <c r="C68" s="65"/>
      <c r="D68" s="117"/>
      <c r="E68" s="117"/>
      <c r="F68" s="117"/>
      <c r="G68" s="156" t="str">
        <f t="shared" si="3"/>
        <v/>
      </c>
      <c r="H68" s="118"/>
      <c r="I68" s="117"/>
      <c r="J68" s="117"/>
      <c r="K68" s="119"/>
      <c r="L68" s="65"/>
      <c r="M68" s="113"/>
      <c r="N68" s="65"/>
      <c r="O68" s="65"/>
      <c r="P68" s="79"/>
    </row>
    <row r="69" spans="1:16" s="7" customFormat="1" ht="24.75" customHeight="1" outlineLevel="1" x14ac:dyDescent="0.25">
      <c r="A69" s="140">
        <v>22</v>
      </c>
      <c r="B69" s="64"/>
      <c r="C69" s="65"/>
      <c r="D69" s="117"/>
      <c r="E69" s="117"/>
      <c r="F69" s="117"/>
      <c r="G69" s="156" t="str">
        <f t="shared" si="3"/>
        <v/>
      </c>
      <c r="H69" s="118"/>
      <c r="I69" s="117"/>
      <c r="J69" s="117"/>
      <c r="K69" s="119"/>
      <c r="L69" s="65"/>
      <c r="M69" s="113"/>
      <c r="N69" s="65"/>
      <c r="O69" s="65"/>
      <c r="P69" s="79"/>
    </row>
    <row r="70" spans="1:16" s="7" customFormat="1" ht="24.75" customHeight="1" outlineLevel="1" x14ac:dyDescent="0.25">
      <c r="A70" s="140">
        <v>23</v>
      </c>
      <c r="B70" s="64"/>
      <c r="C70" s="65"/>
      <c r="D70" s="117"/>
      <c r="E70" s="117"/>
      <c r="F70" s="117"/>
      <c r="G70" s="156" t="str">
        <f t="shared" si="3"/>
        <v/>
      </c>
      <c r="H70" s="118"/>
      <c r="I70" s="117"/>
      <c r="J70" s="117"/>
      <c r="K70" s="119"/>
      <c r="L70" s="65"/>
      <c r="M70" s="113"/>
      <c r="N70" s="65"/>
      <c r="O70" s="65"/>
      <c r="P70" s="79"/>
    </row>
    <row r="71" spans="1:16" s="7" customFormat="1" ht="24.75" customHeight="1" outlineLevel="1" x14ac:dyDescent="0.25">
      <c r="A71" s="140">
        <v>24</v>
      </c>
      <c r="B71" s="64"/>
      <c r="C71" s="65"/>
      <c r="D71" s="117"/>
      <c r="E71" s="117"/>
      <c r="F71" s="117"/>
      <c r="G71" s="156" t="str">
        <f t="shared" si="3"/>
        <v/>
      </c>
      <c r="H71" s="118"/>
      <c r="I71" s="117"/>
      <c r="J71" s="117"/>
      <c r="K71" s="119"/>
      <c r="L71" s="65"/>
      <c r="M71" s="113"/>
      <c r="N71" s="65"/>
      <c r="O71" s="65"/>
      <c r="P71" s="79"/>
    </row>
    <row r="72" spans="1:16" s="7" customFormat="1" ht="24.75" customHeight="1" outlineLevel="1" x14ac:dyDescent="0.25">
      <c r="A72" s="140">
        <v>25</v>
      </c>
      <c r="B72" s="64"/>
      <c r="C72" s="65"/>
      <c r="D72" s="117"/>
      <c r="E72" s="117"/>
      <c r="F72" s="117"/>
      <c r="G72" s="156" t="str">
        <f t="shared" si="3"/>
        <v/>
      </c>
      <c r="H72" s="118"/>
      <c r="I72" s="117"/>
      <c r="J72" s="117"/>
      <c r="K72" s="119"/>
      <c r="L72" s="65"/>
      <c r="M72" s="113"/>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2683</v>
      </c>
      <c r="E114" s="141">
        <v>44166</v>
      </c>
      <c r="F114" s="141">
        <v>44773</v>
      </c>
      <c r="G114" s="156">
        <f>IF(AND(E114&lt;&gt;"",F114&lt;&gt;""),((F114-E114)/30),"")</f>
        <v>20.233333333333334</v>
      </c>
      <c r="H114" s="115" t="s">
        <v>2678</v>
      </c>
      <c r="I114" s="117" t="s">
        <v>862</v>
      </c>
      <c r="J114" s="117" t="s">
        <v>53</v>
      </c>
      <c r="K114" s="119">
        <v>1095378785</v>
      </c>
      <c r="L114" s="100">
        <f>+IF(AND(K114&gt;0,O114="Ejecución"),(K114/877802)*Tabla28[[#This Row],[% participación]],IF(AND(K114&gt;0,O114&lt;&gt;"Ejecución"),"-",""))</f>
        <v>1247.8654468775419</v>
      </c>
      <c r="M114" s="120" t="s">
        <v>1148</v>
      </c>
      <c r="N114" s="169">
        <v>1</v>
      </c>
      <c r="O114" s="158" t="s">
        <v>1150</v>
      </c>
      <c r="P114" s="78"/>
    </row>
    <row r="115" spans="1:16" s="6" customFormat="1" ht="24.75" customHeight="1" x14ac:dyDescent="0.25">
      <c r="A115" s="139">
        <v>2</v>
      </c>
      <c r="B115" s="157" t="s">
        <v>2665</v>
      </c>
      <c r="C115" s="159" t="s">
        <v>31</v>
      </c>
      <c r="D115" s="63" t="s">
        <v>2684</v>
      </c>
      <c r="E115" s="141">
        <v>44166</v>
      </c>
      <c r="F115" s="141">
        <v>44773</v>
      </c>
      <c r="G115" s="156">
        <f t="shared" ref="G115:G116" si="4">IF(AND(E115&lt;&gt;"",F115&lt;&gt;""),((F115-E115)/30),"")</f>
        <v>20.233333333333334</v>
      </c>
      <c r="H115" s="115" t="s">
        <v>2678</v>
      </c>
      <c r="I115" s="117" t="s">
        <v>862</v>
      </c>
      <c r="J115" s="117" t="s">
        <v>53</v>
      </c>
      <c r="K115" s="68">
        <v>2822706868</v>
      </c>
      <c r="L115" s="100">
        <f>+IF(AND(K115&gt;0,O115="Ejecución"),(K115/877802)*Tabla28[[#This Row],[% participación]],IF(AND(K115&gt;0,O115&lt;&gt;"Ejecución"),"-",""))</f>
        <v>3215.6532657706407</v>
      </c>
      <c r="M115" s="65" t="s">
        <v>1148</v>
      </c>
      <c r="N115" s="169">
        <v>1</v>
      </c>
      <c r="O115" s="158" t="s">
        <v>1150</v>
      </c>
      <c r="P115" s="78"/>
    </row>
    <row r="116" spans="1:16" s="6" customFormat="1" ht="24.75" customHeight="1" x14ac:dyDescent="0.25">
      <c r="A116" s="139">
        <v>3</v>
      </c>
      <c r="B116" s="157" t="s">
        <v>2665</v>
      </c>
      <c r="C116" s="159" t="s">
        <v>31</v>
      </c>
      <c r="D116" s="63"/>
      <c r="E116" s="141"/>
      <c r="F116" s="141"/>
      <c r="G116" s="156" t="str">
        <f t="shared" si="4"/>
        <v/>
      </c>
      <c r="H116" s="118"/>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118"/>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0.02</v>
      </c>
      <c r="G179" s="161">
        <f>IF(F179&gt;0,SUM(E179+F179),"")</f>
        <v>0.04</v>
      </c>
      <c r="H179" s="5"/>
      <c r="I179" s="219" t="s">
        <v>2671</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45" hidden="1" x14ac:dyDescent="0.3">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45" hidden="1" x14ac:dyDescent="0.3">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45" hidden="1" x14ac:dyDescent="0.3">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63261764.759999998</v>
      </c>
      <c r="F185" s="92"/>
      <c r="G185" s="93"/>
      <c r="H185" s="88"/>
      <c r="I185" s="90" t="s">
        <v>2627</v>
      </c>
      <c r="J185" s="162">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1">
        <v>33927</v>
      </c>
      <c r="D193" s="5"/>
      <c r="E193" s="122">
        <v>1966</v>
      </c>
      <c r="F193" s="5"/>
      <c r="G193" s="5"/>
      <c r="H193" s="143" t="s">
        <v>2679</v>
      </c>
      <c r="J193" s="5"/>
      <c r="K193" s="123">
        <v>36279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2681</v>
      </c>
      <c r="J211" s="27" t="s">
        <v>2622</v>
      </c>
      <c r="K211" s="144" t="s">
        <v>2681</v>
      </c>
      <c r="L211" s="21"/>
      <c r="M211" s="21"/>
      <c r="N211" s="21"/>
      <c r="O211" s="8"/>
    </row>
    <row r="212" spans="1:15" x14ac:dyDescent="0.25">
      <c r="A212" s="9"/>
      <c r="B212" s="27" t="s">
        <v>2619</v>
      </c>
      <c r="C212" s="143" t="s">
        <v>2679</v>
      </c>
      <c r="D212" s="21"/>
      <c r="G212" s="27" t="s">
        <v>2621</v>
      </c>
      <c r="H212" s="144" t="s">
        <v>2680</v>
      </c>
      <c r="J212" s="27" t="s">
        <v>2623</v>
      </c>
      <c r="K212" s="143"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4294967295" verticalDpi="4294967295"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dcmitype/"/>
    <ds:schemaRef ds:uri="http://schemas.microsoft.com/office/infopath/2007/PartnerControls"/>
    <ds:schemaRef ds:uri="4fb10211-09fb-4e80-9f0b-184718d5d98c"/>
    <ds:schemaRef ds:uri="http://purl.org/dc/terms/"/>
    <ds:schemaRef ds:uri="http://schemas.microsoft.com/office/2006/metadata/propertie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AUXILIAR ADMINISTRATIVA</cp:lastModifiedBy>
  <cp:lastPrinted>2020-12-28T20:07:23Z</cp:lastPrinted>
  <dcterms:created xsi:type="dcterms:W3CDTF">2020-10-14T21:57:42Z</dcterms:created>
  <dcterms:modified xsi:type="dcterms:W3CDTF">2020-12-28T20:07:36Z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