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MPOX FAMILIAR 2021-13-1000026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<sst xmlns="http://schemas.openxmlformats.org/spreadsheetml/2006/main" count="3080" uniqueCount="2697">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</sst>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208</v>
      </c>
      <c r="J20" s="149" t="s">
        <v>227</v>
      </c>
      <c r="K20" s="150">
        <v>3715979182</v>
      </c>
      <c r="L20" s="151">
        <v>44211</v>
      </c>
      <c r="M20" s="151">
        <v>44561</v>
      </c>
      <c r="N20" s="134">
        <f>+(M20-L20)/30</f>
        <v>11.666666666666666</v>
      </c>
      <c r="O20" s="137"/>
      <c r="U20" s="133"/>
      <c r="V20" s="105">
        <f ca="1">NOW()</f>
        <v>44194.845443171296</v>
      </c>
      <c r="W20" s="105">
        <f ca="1">NOW()</f>
        <v>44194.845443171296</v>
      </c>
    </row>
    <row r="21" spans="1:23" ht="30" customHeight="1" outlineLevel="1" x14ac:dyDescent="0.25">
      <c r="A21" s="9"/>
      <c r="B21" s="71"/>
      <c r="C21" s="5"/>
      <c r="D21" s="5"/>
      <c r="E21" s="5"/>
      <c r="F21" s="5"/>
      <c r="G21" s="5"/>
      <c r="H21" s="70"/>
      <c r="I21" s="148" t="s">
        <v>208</v>
      </c>
      <c r="J21" s="149" t="s">
        <v>215</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43313</v>
      </c>
      <c r="F48" s="144">
        <v>43404</v>
      </c>
      <c r="G48" s="159">
        <f>IF(AND(E48&lt;&gt;"",F48&lt;&gt;""),((F48-E48)/30),"")</f>
        <v>3.0333333333333332</v>
      </c>
      <c r="H48" s="119" t="s">
        <v>2680</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2676</v>
      </c>
      <c r="C49" s="112" t="s">
        <v>31</v>
      </c>
      <c r="D49" s="110" t="s">
        <v>2679</v>
      </c>
      <c r="E49" s="144">
        <v>43405</v>
      </c>
      <c r="F49" s="144">
        <v>43441</v>
      </c>
      <c r="G49" s="159">
        <f t="shared" ref="G49:G50" si="2">IF(AND(E49&lt;&gt;"",F49&lt;&gt;""),((F49-E49)/30),"")</f>
        <v>1.2</v>
      </c>
      <c r="H49" s="119" t="s">
        <v>2680</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2676</v>
      </c>
      <c r="C50" s="112" t="s">
        <v>31</v>
      </c>
      <c r="D50" s="110" t="s">
        <v>2678</v>
      </c>
      <c r="E50" s="144">
        <v>43494</v>
      </c>
      <c r="F50" s="144">
        <v>43822</v>
      </c>
      <c r="G50" s="159">
        <f t="shared" si="2"/>
        <v>10.933333333333334</v>
      </c>
      <c r="H50" s="119" t="s">
        <v>2681</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2682</v>
      </c>
      <c r="E114" s="144">
        <v>43893</v>
      </c>
      <c r="F114" s="144">
        <v>44196</v>
      </c>
      <c r="G114" s="159">
        <f>IF(AND(E114&lt;&gt;"",F114&lt;&gt;""),((F114-E114)/30),"")</f>
        <v>10.1</v>
      </c>
      <c r="H114" s="122" t="s">
        <v>2688</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2683</v>
      </c>
      <c r="E115" s="144">
        <v>43885</v>
      </c>
      <c r="F115" s="144">
        <v>44196</v>
      </c>
      <c r="G115" s="159">
        <f t="shared" ref="G115:G116" si="4">IF(AND(E115&lt;&gt;"",F115&lt;&gt;""),((F115-E115)/30),"")</f>
        <v>10.366666666666667</v>
      </c>
      <c r="H115" s="64" t="s">
        <v>2688</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2684</v>
      </c>
      <c r="E116" s="144">
        <v>43885</v>
      </c>
      <c r="F116" s="144">
        <v>44196</v>
      </c>
      <c r="G116" s="159">
        <f t="shared" si="4"/>
        <v>10.366666666666667</v>
      </c>
      <c r="H116" s="64" t="s">
        <v>2688</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2685</v>
      </c>
      <c r="E117" s="144">
        <v>43885</v>
      </c>
      <c r="F117" s="144">
        <v>44196</v>
      </c>
      <c r="G117" s="159">
        <f t="shared" ref="G117:G159" si="5">IF(AND(E117&lt;&gt;"",F117&lt;&gt;""),((F117-E117)/30),"")</f>
        <v>10.366666666666667</v>
      </c>
      <c r="H117" s="64" t="s">
        <v>2689</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2686</v>
      </c>
      <c r="E118" s="144">
        <v>43885</v>
      </c>
      <c r="F118" s="144">
        <v>44196</v>
      </c>
      <c r="G118" s="159">
        <f t="shared" si="5"/>
        <v>10.366666666666667</v>
      </c>
      <c r="H118" s="64" t="s">
        <v>2689</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2687</v>
      </c>
      <c r="E119" s="144">
        <v>43885</v>
      </c>
      <c r="F119" s="144">
        <v>44196</v>
      </c>
      <c r="G119" s="159">
        <f t="shared" si="5"/>
        <v>10.366666666666667</v>
      </c>
      <c r="H119" s="64" t="s">
        <v>2689</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78035562.822000012</v>
      </c>
      <c r="F185" s="92"/>
      <c r="G185" s="93"/>
      <c r="H185" s="88"/>
      <c r="I185" s="90" t="s">
        <v>2627</v>
      </c>
      <c r="J185" s="165">
        <f>+SUM(M179:M183)</f>
        <v>0.02</v>
      </c>
      <c r="K185" s="201" t="s">
        <v>2628</v>
      </c>
      <c r="L185" s="201"/>
      <c r="M185" s="94">
        <f>+J185*(SUM(K20:K35))</f>
        <v>74319583.640000001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2690</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2020-12-30T01:18:18Z</cp:lastPrinted>
  <dcterms:created xsi:type="dcterms:W3CDTF">2020-10-14T21:57:42Z</dcterms:created>
  <dcterms:modified xsi:type="dcterms:W3CDTF">2020-12-30T01:20:32Z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