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<sst xmlns="http://schemas.openxmlformats.org/spreadsheetml/2006/main" count="3078" uniqueCount="2693">
  <si>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</si>
  <si>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</si>
  <si>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</si>
  <si>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</si>
  <si>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</si>
  <si>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</si>
  <si>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</si>
  <si>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</si>
  <si>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</si>
  <si>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</si>
  <si>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</si>
  <si>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</si>
  <si>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</si>
  <si>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</si>
  <si>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</si>
  <si>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</si>
  <si>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</si>
  <si>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</si>
  <si>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</si>
  <si>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</si>
  <si>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</si>
  <si>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</si>
  <si>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</si>
  <si>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</si>
  <si>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</si>
  <si>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</si>
  <si>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</si>
  <si>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</si>
  <si>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</si>
  <si>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</si>
  <si>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</si>
  <si>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</si>
  <si>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</si>
  <si>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</si>
  <si>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</si>
  <si>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</si>
  <si>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</si>
  <si>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</si>
  <si>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</si>
  <si>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</si>
  <si>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</si>
  <si>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</si>
  <si>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</si>
  <si>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</si>
  <si>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</si>
  <si>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</si>
  <si>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</si>
  <si>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</si>
  <si>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</si>
  <si>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</si>
  <si>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</si>
  <si>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</si>
  <si>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</si>
  <si>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</si>
  <si>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</si>
  <si>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</si>
  <si>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</si>
  <si>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</si>
  <si>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</si>
  <si>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</si>
  <si>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</si>
  <si>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</si>
  <si>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</si>
  <si>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</si>
  <si>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</si>
  <si>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</si>
  <si>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</si>
  <si>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</si>
  <si>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</si>
  <si>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</si>
  <si>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</si>
  <si>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</si>
  <si>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</si>
  <si>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</si>
  <si>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</si>
  <si>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</si>
  <si>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</si>
  <si>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</si>
  <si>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</si>
  <si>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</si>
  <si>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</si>
  <si>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</si>
  <si>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</si>
  <si>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</si>
  <si>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</si>
  <si>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</si>
  <si>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</si>
  <si>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</si>
  <si>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</si>
  <si>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</si>
  <si>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</si>
  <si>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</si>
  <si>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</si>
  <si>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</si>
  <si>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</si>
  <si>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</si>
  <si>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</si>
  <si>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</si>
  <si>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</si>
  <si>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</si>
  <si>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</si>
  <si>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</si>
  <si>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</si>
  <si>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</si>
  <si>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</si>
  <si>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</si>
  <si>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</si>
  <si>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</si>
  <si>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</si>
  <si>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</si>
  <si>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</si>
  <si>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</si>
  <si>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</si>
  <si>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</si>
  <si>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</si>
  <si>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</si>
  <si>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</si>
  <si>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</si>
  <si>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</si>
  <si>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</si>
  <si>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</si>
  <si>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</si>
  <si>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</si>
  <si>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</si>
  <si>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</si>
  <si>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</si>
  <si>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</si>
  <si>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</si>
  <si>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</si>
  <si>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</si>
  <si>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</si>
  <si>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</si>
  <si>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</si>
  <si>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</si>
  <si>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</si>
  <si>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</si>
  <si>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</si>
  <si>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</si>
  <si>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</si>
  <si>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</si>
  <si>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</si>
  <si>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</si>
  <si>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</si>
  <si>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</si>
  <si>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</si>
  <si>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</si>
  <si>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</si>
  <si>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</si>
  <si>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</si>
  <si>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</si>
  <si>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</si>
  <si>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</si>
  <si>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</si>
  <si>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</si>
  <si>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</si>
  <si>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</si>
  <si>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</si>
  <si>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</si>
  <si>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</si>
  <si>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</si>
  <si>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</si>
  <si>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</si>
  <si>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</si>
  <si>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</si>
  <si>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</si>
  <si>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</si>
  <si>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</si>
  <si>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</si>
  <si>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</si>
  <si>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</si>
  <si>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</si>
  <si>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</si>
  <si>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</si>
  <si>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</si>
  <si>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</si>
  <si>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</si>
  <si>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</si>
  <si>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</si>
  <si>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</si>
  <si>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</si>
  <si>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</si>
  <si>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</si>
  <si>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</si>
  <si>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</si>
  <si>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</si>
  <si>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</si>
  <si>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</si>
  <si>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</si>
  <si>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</si>
  <si>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</si>
  <si>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</si>
  <si>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</si>
  <si>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</si>
  <si>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</si>
  <si>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</si>
  <si>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</si>
  <si>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</si>
  <si>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</si>
  <si>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</si>
  <si>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</si>
  <si>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</si>
  <si>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</si>
  <si>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</si>
  <si>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</si>
  <si>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</si>
  <si>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</si>
  <si>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</si>
  <si>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</si>
  <si>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</si>
  <si>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</si>
  <si>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</si>
  <si>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</si>
  <si>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</si>
  <si>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</si>
  <si>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</si>
  <si>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</si>
  <si>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</si>
  <si>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</si>
  <si>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</si>
  <si>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</si>
  <si>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</si>
  <si>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</si>
  <si>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</si>
  <si>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</si>
  <si>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</si>
  <si>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</si>
  <si>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</si>
  <si>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</si>
  <si>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</si>
  <si>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</si>
  <si>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</si>
  <si>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</si>
  <si>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</si>
  <si>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</si>
  <si>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</si>
  <si>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</si>
  <si>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</si>
  <si>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</si>
  <si>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</si>
  <si>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</si>
  <si>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</si>
  <si>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</si>
  <si>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</si>
  <si>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</si>
  <si>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</si>
  <si>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</si>
  <si>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</si>
  <si>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</si>
  <si>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</si>
  <si>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</si>
  <si>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</si>
  <si>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</si>
  <si>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</si>
  <si>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</si>
  <si>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</si>
  <si>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</si>
  <si>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</si>
  <si>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</si>
  <si>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</si>
  <si>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</si>
  <si>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</si>
  <si>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</si>
  <si>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</si>
  <si>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</si>
  <si>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</si>
  <si>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</si>
  <si>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</si>
  <si>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</si>
  <si>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</si>
  <si>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</si>
  <si>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</si>
  <si>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</si>
  <si>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</si>
  <si>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</si>
  <si>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</si>
  <si>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</si>
  <si>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</si>
  <si>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</si>
  <si>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</si>
  <si>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</si>
  <si>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</si>
  <si>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</si>
  <si>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</si>
  <si>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</si>
  <si>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</si>
  <si>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</si>
  <si>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</si>
  <si>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</si>
  <si>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</si>
  <si>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</si>
  <si>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</si>
  <si>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</si>
  <si>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</si>
  <si>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</si>
  <si>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</si>
  <si>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</si>
  <si>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</si>
  <si>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</si>
  <si>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</si>
  <si>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</si>
  <si>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</si>
  <si>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</si>
  <si>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</si>
  <si>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</si>
  <si>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</si>
  <si>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</si>
  <si>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</si>
  <si>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</si>
  <si>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</si>
  <si>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</si>
  <si>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</si>
  <si>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</si>
  <si>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</si>
  <si>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</si>
  <si>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</si>
  <si>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</si>
  <si>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</si>
  <si>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</si>
  <si>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</si>
  <si>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</si>
  <si>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</si>
  <si>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</si>
  <si>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</si>
  <si>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</si>
  <si>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</si>
  <si>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</si>
  <si>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</si>
  <si>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</si>
  <si>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</si>
  <si>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</si>
  <si>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</si>
  <si>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</si>
  <si>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</si>
  <si>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</si>
  <si>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</si>
  <si>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</si>
  <si>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</si>
  <si>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</si>
  <si>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</si>
  <si>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</si>
  <si>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</si>
  <si>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</si>
  <si>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</si>
  <si>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</si>
  <si>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</si>
  <si>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</si>
  <si>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</si>
  <si>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</si>
  <si>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</si>
  <si>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</si>
  <si>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</si>
  <si>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</si>
  <si>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</si>
  <si>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</si>
  <si>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</si>
  <si>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</si>
  <si>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</si>
  <si>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</si>
  <si>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</si>
  <si>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</si>
  <si>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</si>
  <si>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</si>
  <si>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</si>
  <si>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</si>
  <si>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</si>
  <si>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</si>
  <si>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</si>
  <si>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</si>
  <si>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</si>
  <si>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</si>
  <si>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</si>
  <si>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</si>
  <si>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</si>
  <si>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</si>
  <si>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</si>
  <si>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</si>
  <si>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</si>
  <si>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</si>
  <si>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</si>
  <si>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</si>
  <si>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</si>
  <si>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</si>
  <si>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</si>
  <si>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</si>
  <si>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</si>
  <si>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</si>
  <si>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</si>
  <si>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</si>
  <si>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</si>
  <si>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</si>
  <si>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</si>
  <si>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</si>
  <si>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</si>
  <si>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</si>
  <si>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</si>
  <si>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</si>
  <si>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</si>
  <si>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</si>
  <si>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</si>
  <si>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</si>
  <si>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</si>
  <si>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</si>
  <si>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</si>
  <si>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</si>
  <si>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</si>
  <si>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</si>
  <si>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</si>
  <si>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</si>
  <si>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</si>
  <si>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</si>
  <si>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</si>
  <si>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</si>
  <si>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</si>
  <si>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</si>
  <si>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</si>
  <si>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</si>
  <si>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</si>
  <si>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</si>
  <si>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</si>
  <si>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</si>
  <si>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</si>
  <si>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</si>
  <si>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</si>
  <si>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</si>
  <si>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</si>
  <si>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</si>
  <si>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</si>
  <si>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</si>
  <si>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</si>
  <si>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</si>
  <si>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</si>
  <si>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</si>
  <si>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</si>
  <si>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</si>
  <si>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</si>
  <si>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</si>
  <si>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</si>
  <si>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</si>
  <si>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</si>
  <si>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</si>
  <si>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</si>
  <si>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</si>
  <si>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</si>
  <si>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</si>
  <si>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</si>
  <si>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</si>
  <si>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</si>
  <si>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</si>
  <si>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</si>
  <si>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</si>
  <si>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</si>
  <si>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</si>
  <si>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</si>
  <si>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</si>
  <si>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</si>
  <si>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</si>
  <si>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</si>
  <si>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</si>
  <si>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</si>
  <si>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</si>
  <si>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</si>
  <si>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</si>
  <si>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</si>
  <si>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</si>
  <si>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</si>
  <si>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</si>
  <si>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</si>
  <si>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</si>
  <si>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</si>
  <si>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</si>
  <si>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</si>
  <si>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</si>
  <si>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</si>
  <si>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</si>
  <si>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</si>
  <si>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</si>
  <si>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</si>
  <si>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</si>
  <si>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</si>
  <si>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</si>
  <si>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</si>
  <si>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</si>
  <si>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</si>
  <si>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</si>
  <si>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</si>
  <si>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</si>
  <si>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</si>
  <si>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</si>
  <si>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</si>
  <si>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</si>
  <si>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</si>
  <si>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</si>
  <si>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</si>
  <si>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</si>
  <si>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</si>
  <si>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</si>
  <si>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</si>
  <si>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</si>
  <si>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</si>
  <si>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</si>
  <si>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</si>
  <si>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</si>
  <si>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</si>
  <si>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</si>
  <si>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</si>
  <si>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</si>
  <si>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</si>
  <si>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</si>
  <si>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</si>
  <si>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</si>
  <si>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</si>
  <si>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</si>
  <si>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</si>
  <si>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</si>
  <si>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</si>
  <si>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</si>
  <si>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</si>
  <si>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</si>
  <si>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</si>
  <si>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</si>
  <si>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</si>
  <si>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</si>
  <si>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</si>
  <si>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</si>
  <si>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</si>
  <si>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</si>
  <si>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</si>
  <si>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</si>
  <si>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</si>
  <si>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</si>
  <si>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</si>
  <si>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</si>
  <si>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</si>
  <si>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</si>
  <si>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</si>
  <si>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</si>
  <si>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</si>
  <si>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</si>
  <si>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</si>
  <si>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</si>
  <si>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</si>
  <si>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</si>
  <si>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</si>
  <si>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</si>
  <si>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</si>
  <si>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</si>
  <si>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</si>
  <si>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</si>
  <si>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</si>
  <si>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</si>
  <si>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</si>
  <si>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</si>
  <si>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</si>
  <si>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</si>
  <si>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</si>
  <si>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</si>
  <si>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</si>
  <si>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</si>
  <si>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</si>
  <si>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</si>
  <si>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</si>
  <si>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</si>
  <si>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</si>
  <si>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</si>
  <si>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</si>
  <si>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</si>
  <si>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</si>
  <si>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</si>
  <si>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</si>
  <si>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</si>
  <si>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</si>
  <si>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</si>
  <si>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</si>
  <si>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</si>
  <si>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</si>
  <si>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</si>
  <si>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</si>
  <si>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</si>
  <si>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</si>
  <si>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</si>
  <si>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</si>
  <si>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</si>
  <si>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</si>
  <si>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</si>
  <si>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</si>
  <si>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</si>
  <si>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</si>
  <si>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</si>
  <si>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</si>
  <si>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</si>
  <si>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</si>
  <si>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</si>
  <si>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</si>
  <si>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</si>
  <si>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</si>
  <si>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</si>
  <si>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</si>
  <si>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</si>
  <si>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</si>
  <si>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</si>
  <si>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</si>
  <si>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</si>
  <si>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</si>
  <si>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</si>
  <si>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</si>
  <si>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</si>
  <si>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</si>
  <si>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</si>
  <si>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</si>
  <si>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</si>
  <si>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</si>
  <si>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</si>
  <si>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</si>
  <si>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</si>
  <si>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</si>
  <si>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</si>
  <si>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</si>
  <si>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</si>
  <si>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</si>
  <si>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</si>
  <si>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</si>
  <si>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</si>
  <si>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</si>
  <si>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</si>
  <si>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</si>
  <si>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</si>
  <si>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</si>
  <si>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</si>
  <si>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</si>
  <si>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</si>
  <si>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</si>
  <si>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</si>
  <si>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</si>
  <si>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</si>
  <si>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</si>
  <si>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</si>
  <si>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</si>
  <si>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</si>
  <si>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</si>
  <si>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</si>
  <si>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</si>
  <si>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</si>
  <si>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</si>
  <si>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</si>
  <si>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</si>
  <si>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</si>
  <si>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</si>
  <si>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</si>
  <si>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</si>
  <si>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</si>
  <si>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</si>
  <si>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</si>
  <si>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</si>
  <si>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</si>
  <si>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</si>
  <si>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</si>
  <si>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</si>
  <si>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</si>
  <si>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</si>
  <si>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</si>
  <si>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</si>
  <si>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</si>
  <si>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</si>
  <si>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</si>
  <si>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</si>
  <si>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</si>
  <si>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</si>
  <si>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</si>
  <si>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</si>
  <si>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</si>
  <si>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</si>
  <si>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</si>
  <si>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</si>
  <si>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</si>
  <si>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</si>
  <si>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</si>
  <si>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</si>
  <si>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</si>
  <si>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</si>
  <si>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</si>
  <si>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</si>
  <si>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</si>
  <si>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</si>
  <si>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</si>
  <si>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</si>
  <si>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</si>
  <si>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</si>
  <si>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</si>
  <si>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</si>
  <si>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</si>
  <si>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</si>
  <si>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</si>
  <si>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</si>
  <si>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</si>
  <si>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</si>
  <si>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</si>
  <si>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</si>
  <si>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</si>
  <si>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</si>
  <si>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</si>
  <si>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</si>
  <si>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</si>
  <si>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</si>
  <si>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</si>
  <si>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</si>
  <si>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</si>
  <si>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</si>
  <si>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</si>
  <si>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</si>
  <si>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</si>
  <si>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</si>
  <si>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</si>
  <si>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</si>
  <si>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</si>
  <si>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</si>
  <si>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</si>
  <si>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</si>
  <si>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</si>
  <si>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</si>
  <si>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</si>
  <si>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</si>
  <si>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</si>
  <si>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</si>
  <si>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</si>
  <si>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</si>
  <si>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</si>
  <si>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</si>
  <si>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</si>
  <si>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</si>
  <si>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</si>
  <si>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</si>
  <si>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</si>
  <si>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</si>
  <si>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</si>
  <si>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</si>
  <si>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</si>
  <si>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</si>
  <si>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</si>
  <si>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</si>
  <si>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</si>
  <si>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</si>
  <si>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</si>
  <si>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</si>
  <si>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</si>
  <si>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</si>
  <si>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</si>
  <si>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</si>
  <si>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</si>
  <si>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</si>
  <si>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</si>
  <si>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</si>
  <si>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</si>
  <si>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</si>
  <si>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</si>
  <si>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</si>
  <si>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</si>
  <si>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</si>
  <si>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</si>
  <si>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</si>
  <si>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</si>
  <si>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</si>
  <si>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</si>
  <si>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</si>
  <si>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</si>
  <si>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</si>
  <si>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</si>
  <si>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</si>
  <si>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</si>
  <si>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</si>
  <si>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</si>
  <si>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</si>
  <si>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</si>
  <si>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</si>
  <si>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</si>
  <si>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</si>
  <si>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</si>
  <si>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</si>
  <si>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</si>
  <si>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</si>
  <si>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</si>
  <si>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</si>
  <si>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</si>
  <si>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</si>
  <si>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</si>
  <si>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</si>
  <si>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</si>
  <si>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</si>
  <si>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</si>
  <si>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</si>
  <si>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</si>
  <si>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</si>
  <si>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</si>
  <si>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</si>
  <si>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</si>
  <si>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</si>
  <si>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</si>
  <si>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</si>
  <si>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</si>
  <si>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</si>
  <si>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</si>
  <si>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</si>
  <si>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</si>
  <si>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</si>
  <si>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</si>
  <si>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</si>
  <si>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</si>
  <si>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</si>
  <si>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</si>
  <si>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</si>
  <si>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</si>
  <si>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</si>
  <si>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</si>
  <si>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</si>
  <si>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</si>
  <si>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</si>
  <si>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</si>
  <si>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</si>
  <si>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</si>
  <si>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</si>
  <si>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</si>
  <si>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</si>
  <si>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</si>
  <si>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</si>
  <si>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</si>
  <si>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</si>
  <si>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</si>
  <si>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</si>
  <si>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</si>
  <si>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</si>
  <si>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</si>
  <si>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</si>
  <si>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</si>
  <si>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</si>
  <si>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</si>
  <si>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</si>
  <si>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</si>
  <si>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</si>
  <si>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</si>
  <si>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</si>
  <si>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</si>
  <si>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</si>
  <si>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</si>
  <si>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</si>
  <si>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</si>
  <si>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</si>
  <si>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</si>
  <si>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</si>
  <si>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</si>
  <si>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</si>
  <si>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</si>
  <si>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</si>
  <si>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</si>
  <si>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</si>
  <si>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</si>
  <si>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</si>
  <si>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</si>
  <si>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</si>
  <si>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</si>
  <si>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</si>
  <si>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</si>
  <si>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</si>
  <si>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</si>
  <si>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</si>
  <si>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</si>
  <si>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</si>
  <si>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</si>
  <si>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</si>
  <si>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</si>
  <si>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</si>
  <si>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</si>
  <si>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</si>
  <si>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</si>
  <si>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</si>
  <si>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</si>
  <si>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</si>
  <si>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</si>
  <si>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</si>
  <si>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</si>
  <si>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</si>
  <si>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</si>
  <si>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</si>
  <si>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</si>
  <si>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</si>
  <si>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</si>
  <si>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</si>
  <si>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</si>
  <si>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</si>
  <si>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</si>
  <si>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</si>
  <si>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</si>
  <si>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</si>
  <si>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</si>
  <si>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</si>
  <si>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</si>
  <si>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</si>
  <si>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</si>
  <si>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</si>
  <si>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</si>
  <si>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</si>
  <si>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</si>
  <si>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</si>
  <si>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</si>
  <si>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</si>
  <si>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</si>
  <si>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</si>
  <si>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</si>
  <si>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</si>
  <si>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</si>
  <si>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</si>
  <si>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</si>
  <si>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</si>
  <si>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</si>
  <si>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</si>
  <si>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</si>
  <si>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</si>
  <si>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</si>
  <si>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</si>
  <si>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</si>
  <si>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</si>
  <si>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</si>
  <si>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</si>
  <si>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</si>
  <si>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</si>
  <si>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</si>
  <si>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</si>
  <si>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</si>
  <si>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</si>
  <si>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</si>
  <si>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</si>
  <si>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</si>
  <si>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</si>
  <si>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</si>
  <si>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</si>
  <si>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</si>
  <si>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</si>
  <si>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</si>
  <si>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</si>
  <si>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</si>
  <si>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</si>
  <si>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</si>
  <si>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</si>
  <si>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</si>
  <si>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</si>
  <si>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</si>
  <si>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</si>
  <si>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</si>
  <si>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</si>
  <si>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</si>
  <si>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</si>
  <si>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</si>
  <si>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</si>
  <si>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</si>
  <si>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</si>
  <si>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</si>
  <si>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</si>
  <si>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</si>
  <si>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</si>
  <si>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</si>
  <si>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</si>
  <si>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</si>
  <si>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</si>
  <si>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</si>
  <si>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</si>
  <si>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</si>
  <si>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</si>
  <si>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</si>
  <si>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</si>
  <si>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</si>
  <si>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</si>
  <si>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</si>
  <si>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</si>
  <si>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</si>
  <si>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</si>
  <si>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</si>
  <si>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</si>
  <si>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</si>
  <si>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</si>
  <si>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</si>
  <si>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</si>
  <si>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</si>
  <si>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</si>
  <si>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</si>
  <si>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</si>
  <si>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</si>
  <si>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</si>
  <si>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</si>
  <si>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</si>
  <si>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</si>
  <si>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</si>
  <si>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</si>
  <si>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</si>
  <si>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</si>
  <si>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</si>
  <si>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</si>
  <si>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</si>
  <si>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</si>
  <si>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</si>
  <si>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</si>
  <si>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</si>
  <si>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</si>
  <si>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</si>
  <si>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</si>
  <si>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</si>
  <si>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</si>
  <si>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</si>
  <si>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</si>
  <si>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</si>
  <si>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</si>
  <si>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</si>
  <si>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</si>
  <si>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</si>
  <si>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</si>
  <si>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</si>
  <si>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</si>
  <si>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</si>
  <si>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</si>
  <si>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</si>
  <si>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</si>
  <si>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</si>
  <si>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</si>
  <si>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</si>
  <si>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</si>
  <si>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</si>
  <si>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</si>
  <si>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</si>
  <si>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</si>
  <si>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</si>
  <si>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</si>
  <si>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</si>
  <si>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</si>
  <si>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</si>
  <si>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</si>
  <si>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</si>
  <si>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</si>
  <si>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</si>
  <si>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</si>
  <si>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</si>
  <si>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</si>
  <si>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</si>
  <si>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</si>
  <si>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</si>
  <si>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</si>
  <si>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</si>
  <si>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</si>
  <si>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</si>
  <si>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</si>
  <si>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</si>
  <si>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</si>
  <si>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</si>
  <si>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</si>
  <si>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</si>
  <si>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</si>
  <si>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</si>
  <si>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</si>
  <si>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</si>
  <si>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</si>
  <si>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</si>
  <si>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</si>
  <si>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</si>
  <si>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</si>
  <si>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</si>
  <si>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</si>
  <si>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</si>
  <si>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</si>
  <si>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</si>
  <si>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</si>
  <si>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</si>
  <si>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</si>
  <si>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</si>
  <si>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</si>
  <si>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</si>
  <si>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</si>
  <si>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</si>
  <si>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</si>
  <si>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</si>
  <si>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</si>
  <si>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</si>
  <si>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</si>
  <si>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</si>
  <si>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</si>
  <si>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</si>
  <si>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</si>
  <si>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</si>
  <si>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</si>
  <si>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</si>
  <si>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</si>
  <si>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</si>
  <si>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</si>
  <si>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</si>
  <si>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</si>
  <si>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</si>
  <si>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</si>
  <si>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</si>
  <si>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</si>
  <si>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</si>
  <si>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</si>
  <si>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</si>
  <si>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</si>
  <si>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</si>
  <si>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</si>
  <si>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</si>
  <si>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</si>
  <si>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</si>
  <si>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</si>
  <si>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</si>
  <si>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</si>
  <si>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</si>
  <si>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</si>
  <si>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</si>
  <si>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</si>
  <si>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</si>
  <si>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</si>
  <si>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</si>
  <si>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</si>
  <si>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</si>
  <si>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</si>
  <si>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</si>
  <si>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</si>
  <si>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</si>
  <si>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</si>
  <si>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</si>
  <si>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</si>
  <si>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</si>
  <si>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</si>
  <si>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</si>
  <si>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</si>
  <si>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</si>
  <si>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</si>
  <si>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</si>
  <si>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</si>
  <si>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</si>
  <si>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</si>
  <si>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</si>
  <si>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</si>
  <si>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</si>
  <si>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</si>
  <si>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</si>
  <si>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</si>
  <si>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</si>
  <si>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</si>
  <si>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</si>
  <si>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</si>
  <si>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</si>
  <si>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</si>
  <si>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</si>
  <si>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</si>
  <si>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</si>
  <si>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</si>
  <si>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</si>
  <si>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</si>
  <si>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</si>
  <si>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</si>
  <si>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</si>
  <si>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</si>
  <si>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</si>
  <si>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</si>
  <si>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</si>
  <si>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</si>
  <si>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</si>
  <si>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</si>
  <si>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</si>
  <si>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</si>
  <si>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</si>
  <si>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</si>
  <si>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</si>
  <si>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</si>
  <si>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</si>
  <si>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</si>
  <si>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</si>
  <si>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</si>
  <si>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</si>
  <si>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</si>
  <si>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</si>
  <si>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</si>
  <si>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</si>
  <si>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</si>
  <si>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</si>
  <si>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</si>
  <si>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</si>
  <si>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</si>
  <si>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</si>
  <si>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</si>
  <si>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</si>
  <si>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</si>
  <si>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</si>
  <si>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</si>
  <si>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</si>
  <si>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</si>
  <si>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</si>
  <si>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</si>
  <si>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</si>
  <si>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</si>
  <si>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</si>
  <si>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</si>
  <si>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</si>
  <si>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</si>
  <si>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</si>
  <si>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</si>
  <si>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</si>
  <si>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</si>
  <si>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</si>
  <si>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</si>
  <si>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</si>
  <si>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</si>
  <si>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</si>
  <si>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</si>
  <si>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</si>
  <si>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</si>
  <si>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</si>
  <si>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</si>
  <si>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</si>
  <si>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</si>
  <si>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</si>
  <si>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</si>
  <si>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</si>
  <si>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</si>
  <si>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</si>
  <si>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</si>
  <si>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</si>
  <si>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</si>
  <si>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</si>
  <si>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</si>
  <si>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</si>
  <si>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</si>
  <si>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</si>
  <si>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</si>
  <si>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</si>
  <si>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</si>
  <si>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</si>
  <si>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</si>
  <si>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</si>
  <si>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</si>
  <si>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</si>
  <si>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</si>
  <si>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</si>
  <si>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</si>
  <si>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</si>
  <si>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</si>
  <si>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</si>
  <si>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</si>
  <si>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</si>
  <si>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</si>
  <si>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</si>
  <si>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</si>
  <si>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</si>
  <si>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</si>
  <si>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</si>
  <si>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</si>
  <si>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</si>
  <si>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</si>
  <si>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</si>
  <si>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</si>
  <si>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</si>
  <si>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</si>
  <si>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</si>
  <si>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</si>
  <si>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</si>
  <si>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</si>
  <si>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</si>
  <si>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</si>
  <si>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</si>
  <si>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</si>
  <si>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</si>
  <si>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</si>
  <si>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</si>
  <si>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</si>
  <si>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</si>
  <si>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</si>
  <si>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</si>
  <si>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</si>
  <si>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</si>
  <si>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</si>
  <si>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</si>
  <si>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</si>
  <si>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</si>
  <si>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</si>
  <si>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</si>
  <si>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</si>
  <si>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</si>
  <si>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</si>
  <si>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</si>
  <si>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</si>
  <si>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</si>
  <si>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</si>
  <si>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</si>
  <si>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</si>
  <si>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</si>
  <si>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</si>
  <si>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</si>
  <si>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</si>
  <si>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</si>
  <si>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</si>
  <si>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</si>
  <si>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</si>
  <si>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</si>
  <si>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</si>
  <si>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</si>
  <si>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</si>
  <si>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</si>
  <si>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</si>
  <si>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</si>
  <si>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</si>
  <si>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</si>
  <si>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</si>
  <si>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</si>
  <si>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</si>
  <si>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</si>
  <si>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</si>
  <si>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</si>
  <si>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</si>
  <si>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</si>
  <si>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</si>
  <si>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</si>
  <si>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</si>
  <si>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</si>
  <si>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</si>
  <si>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</si>
  <si>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</si>
  <si>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</si>
  <si>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</si>
  <si>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</si>
  <si>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</si>
  <si>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</si>
  <si>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</si>
  <si>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</si>
  <si>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</si>
  <si>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</si>
  <si>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</si>
  <si>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</si>
  <si>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</si>
  <si>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</si>
  <si>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</si>
  <si>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</si>
  <si>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</si>
  <si>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</si>
  <si>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</si>
  <si>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</si>
  <si>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</si>
  <si>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</si>
  <si>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</si>
  <si>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</si>
  <si>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</si>
  <si>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</si>
  <si>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</si>
  <si>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</si>
  <si>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</si>
  <si>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</si>
  <si>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</si>
  <si>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</si>
  <si>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</si>
  <si>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</si>
  <si>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</si>
  <si>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</si>
  <si>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</si>
  <si>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</si>
  <si>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</si>
  <si>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</si>
  <si>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</si>
  <si>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</si>
  <si>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</si>
  <si>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</si>
  <si>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</si>
  <si>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</si>
  <si>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</si>
  <si>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</si>
  <si>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</si>
  <si>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</si>
  <si>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</si>
  <si>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</si>
  <si>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</si>
  <si>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</si>
  <si>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</si>
  <si>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</si>
  <si>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</si>
  <si>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</si>
  <si>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</si>
  <si>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</si>
  <si>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</si>
  <si>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</si>
  <si>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</si>
  <si>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</si>
  <si>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</si>
  <si>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</si>
  <si>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</si>
  <si>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</si>
  <si>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</si>
  <si>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</si>
  <si>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</si>
  <si>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</si>
  <si>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</si>
  <si>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</si>
  <si>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</si>
  <si>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</si>
  <si>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</si>
  <si>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</si>
  <si>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</si>
  <si>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</si>
  <si>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</si>
  <si>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</si>
  <si>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</si>
  <si>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</si>
  <si>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</si>
  <si>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</si>
  <si>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</si>
  <si>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</si>
  <si>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</si>
  <si>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</si>
  <si>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</si>
  <si>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</si>
  <si>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</si>
  <si>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</si>
  <si>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</si>
  <si>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</si>
  <si>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</si>
  <si>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</si>
  <si>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</si>
  <si>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</si>
  <si>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</si>
  <si>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</si>
  <si>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</si>
  <si>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</si>
  <si>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</si>
  <si>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</si>
  <si>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</si>
  <si>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</si>
  <si>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</si>
  <si>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</si>
  <si>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</si>
  <si>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</si>
  <si>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</si>
  <si>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</si>
  <si>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</si>
  <si>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</si>
  <si>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</si>
  <si>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</si>
  <si>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</si>
  <si>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</si>
  <si>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</si>
  <si>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</si>
  <si>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</si>
  <si>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</si>
  <si>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</si>
  <si>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</si>
  <si>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</si>
  <si>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</si>
  <si>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</si>
  <si>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</si>
  <si>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</si>
  <si>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</si>
  <si>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</si>
  <si>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</si>
  <si>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</si>
  <si>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</si>
  <si>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</si>
  <si>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</si>
  <si>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</si>
  <si>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</si>
  <si>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</si>
  <si>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</si>
  <si>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</si>
  <si>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</si>
  <si>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</si>
  <si>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</si>
  <si>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</si>
  <si>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</si>
  <si>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</si>
  <si>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</si>
  <si>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</si>
  <si>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</si>
  <si>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</si>
  <si>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</si>
  <si>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</si>
  <si>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</si>
  <si>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</si>
  <si>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</si>
  <si>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</si>
  <si>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</si>
  <si>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</si>
  <si>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</si>
  <si>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</si>
  <si>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</si>
  <si>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</si>
  <si>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</si>
  <si>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</si>
  <si>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</si>
  <si>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</si>
  <si>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</si>
  <si>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</si>
  <si>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</si>
  <si>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</si>
  <si>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</si>
  <si>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</si>
  <si>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</si>
  <si>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</si>
  <si>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</si>
  <si>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</si>
  <si>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</si>
  <si>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</si>
  <si>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</si>
  <si>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</si>
  <si>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</si>
  <si>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</si>
  <si>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</si>
  <si>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</si>
  <si>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</si>
  <si>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</si>
  <si>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</si>
  <si>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</si>
  <si>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</si>
  <si>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</si>
  <si>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</si>
  <si>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</si>
  <si>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</si>
  <si>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</si>
  <si>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</si>
  <si>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</si>
  <si>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</si>
  <si>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</si>
  <si>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</si>
  <si>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</si>
  <si>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</si>
  <si>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</si>
  <si>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</si>
  <si>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</si>
  <si>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</si>
  <si>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</si>
  <si>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</si>
  <si>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</si>
  <si>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</si>
  <si>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</si>
  <si>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</si>
  <si>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</si>
  <si>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</si>
  <si>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</si>
  <si>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</si>
  <si>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</si>
  <si>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</si>
  <si>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</si>
  <si>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</si>
  <si>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</si>
  <si>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</si>
  <si>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</si>
  <si>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</si>
  <si>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</si>
  <si>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</si>
  <si>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</si>
  <si>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</si>
  <si>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</si>
  <si>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</si>
  <si>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</si>
  <si>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</si>
  <si>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</si>
  <si>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</si>
  <si>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</si>
  <si>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</si>
  <si>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</si>
  <si>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</si>
  <si>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</si>
  <si>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</si>
  <si>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</si>
  <si>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</si>
  <si>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</si>
  <si>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</si>
  <si>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</si>
  <si>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</si>
  <si>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</si>
  <si>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</si>
  <si>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</si>
  <si>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</si>
  <si>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</si>
  <si>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</si>
  <si>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</si>
  <si>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</si>
  <si>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</si>
  <si>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</si>
  <si>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</si>
  <si>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</si>
  <si>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</si>
  <si>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</si>
  <si>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</si>
  <si>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</si>
  <si>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</si>
  <si>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</si>
  <si>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</si>
  <si>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</si>
  <si>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</si>
  <si>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</si>
  <si>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</si>
  <si>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</si>
  <si>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</si>
  <si>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</si>
  <si>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</si>
  <si>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</si>
  <si>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</si>
  <si>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</si>
  <si>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</si>
  <si>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</si>
  <si>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</si>
  <si>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</si>
  <si>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</si>
  <si>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</si>
  <si>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</si>
  <si>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</si>
  <si>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</si>
  <si>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</si>
  <si>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</si>
  <si>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</si>
  <si>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</si>
  <si>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</si>
  <si>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</si>
  <si>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</si>
  <si>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</si>
  <si>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</si>
  <si>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</si>
  <si>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</si>
  <si>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</si>
  <si>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</si>
  <si>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</si>
  <si>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</si>
  <si>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</si>
  <si>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</si>
  <si>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</si>
  <si>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</si>
  <si>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</si>
  <si>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</si>
  <si>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</si>
  <si>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</si>
  <si>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</si>
  <si>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</si>
  <si>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</si>
  <si>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</si>
  <si>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</si>
  <si>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</si>
  <si>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</si>
  <si>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</si>
  <si>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</si>
  <si>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</si>
  <si>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</si>
  <si>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</si>
  <si>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</si>
  <si>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</si>
  <si>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</si>
  <si>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</si>
  <si>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</si>
  <si>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</si>
  <si>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</si>
  <si>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</si>
  <si>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</si>
  <si>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</si>
  <si>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</si>
  <si>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</si>
  <si>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</si>
  <si>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</si>
  <si>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</si>
  <si>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</si>
  <si>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</si>
  <si>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</si>
  <si>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</si>
  <si>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</si>
  <si>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</si>
  <si>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</si>
  <si>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</si>
  <si>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</si>
  <si>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</si>
  <si>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</si>
  <si>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</si>
  <si>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</si>
  <si>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</si>
  <si>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</si>
  <si>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</si>
  <si>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</si>
  <si>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</si>
  <si>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</si>
  <si>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</si>
  <si>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</si>
  <si>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</si>
  <si>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</si>
  <si>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</si>
  <si>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</si>
  <si>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</si>
  <si>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</si>
  <si>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</si>
  <si>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</si>
  <si>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</si>
  <si>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</si>
  <si>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</si>
  <si>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</si>
  <si>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</si>
  <si>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</si>
  <si>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</si>
  <si>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</si>
  <si>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</si>
  <si>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</si>
  <si>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</si>
  <si>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</si>
  <si>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</si>
  <si>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</si>
  <si>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</si>
  <si>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</si>
  <si>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</si>
  <si>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</si>
  <si>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</si>
  <si>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</si>
  <si>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</si>
  <si>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</si>
  <si>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</si>
  <si>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</si>
  <si>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</si>
  <si>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</si>
  <si>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</si>
  <si>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</si>
  <si>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</si>
  <si>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</si>
  <si>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</si>
  <si>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</si>
  <si>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</si>
  <si>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</si>
  <si>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</si>
  <si>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</si>
  <si>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</si>
  <si>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</si>
  <si>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</si>
  <si>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</si>
  <si>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</si>
  <si>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</si>
  <si>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</si>
  <si>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</si>
  <si>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</si>
  <si>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</si>
  <si>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</si>
  <si>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</si>
  <si>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</si>
  <si>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</si>
  <si>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</si>
  <si>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</si>
  <si>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</si>
  <si>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</si>
  <si>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</si>
  <si>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</si>
  <si>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</si>
  <si>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</si>
  <si>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</si>
  <si>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</si>
  <si>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</si>
  <si>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</si>
  <si>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</si>
  <si>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</si>
  <si>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</si>
  <si>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</si>
  <si>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</si>
  <si>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</si>
  <si>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</si>
  <si>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</si>
  <si>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</si>
  <si>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</si>
  <si>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</si>
  <si>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</si>
  <si>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</si>
  <si>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</si>
  <si>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</si>
  <si>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</si>
  <si>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</si>
  <si>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</si>
  <si>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</si>
  <si>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</si>
  <si>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</si>
  <si>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</si>
  <si>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</si>
  <si>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</si>
  <si>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</si>
  <si>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</si>
  <si>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</si>
  <si>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</si>
  <si>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</si>
  <si>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</si>
  <si>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</si>
  <si>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</si>
  <si>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</si>
  <si>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</si>
  <si>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</si>
  <si>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</si>
  <si>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</si>
  <si>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</si>
  <si>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</si>
  <si>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</si>
  <si>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</si>
  <si>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</si>
  <si>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</si>
  <si>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</si>
  <si>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</si>
  <si>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</si>
  <si>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</si>
  <si>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</si>
  <si>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</si>
  <si>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</si>
  <si>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</si>
  <si>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</si>
  <si>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</si>
  <si>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</si>
  <si>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</si>
  <si>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</si>
  <si>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</si>
  <si>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</si>
  <si>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</si>
  <si>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</si>
  <si>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</si>
  <si>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</si>
  <si>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</si>
  <si>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</si>
  <si>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</si>
  <si>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</si>
  <si>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</si>
  <si>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</si>
  <si>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</si>
  <si>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</si>
  <si>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</si>
  <si>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</si>
  <si>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</si>
  <si>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</si>
  <si>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</si>
  <si>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</si>
  <si>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</si>
  <si>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</si>
  <si>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</si>
  <si>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</si>
  <si>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</si>
  <si>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</si>
  <si>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</si>
  <si>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</si>
  <si>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</si>
  <si>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</si>
  <si>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</si>
  <si>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</si>
  <si>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</si>
  <si>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</si>
  <si>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</si>
  <si>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</si>
  <si>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</si>
  <si>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</si>
  <si>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</si>
  <si>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</si>
  <si>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</si>
  <si>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</si>
  <si>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</si>
  <si>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</si>
  <si>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</si>
  <si>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</si>
  <si>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</si>
  <si>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</si>
  <si>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</si>
  <si>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</si>
  <si>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</si>
  <si>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</si>
  <si>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</si>
  <si>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</si>
  <si>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</si>
  <si>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</si>
  <si>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</si>
  <si>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</si>
  <si>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</si>
  <si>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</si>
  <si>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</si>
  <si>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</si>
  <si>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</si>
  <si>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</si>
  <si>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</si>
  <si>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</si>
  <si>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</si>
  <si>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</si>
  <si>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</si>
  <si>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</si>
  <si>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</si>
  <si>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</si>
  <si>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</si>
  <si>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</si>
  <si>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</si>
  <si>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</si>
  <si>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</si>
  <si>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</si>
  <si>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</si>
  <si>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</si>
  <si>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</si>
  <si>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</si>
  <si>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</si>
  <si>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</si>
  <si>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</si>
  <si>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</si>
  <si>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</si>
  <si>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</si>
  <si>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</si>
  <si>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</si>
  <si>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</si>
  <si>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</si>
  <si>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</si>
  <si>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</si>
  <si>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</si>
  <si>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</si>
  <si>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</si>
  <si>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</si>
  <si>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</si>
  <si>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</si>
  <si>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</si>
  <si>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</si>
  <si>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</si>
  <si>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</si>
  <si>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</si>
  <si>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</si>
  <si>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</si>
  <si>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</si>
  <si>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</si>
  <si>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</si>
  <si>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</si>
  <si>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</si>
  <si>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</si>
  <si>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</si>
  <si>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</si>
  <si>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</si>
  <si>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</si>
  <si>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</si>
  <si>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</si>
  <si>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</si>
  <si>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</si>
  <si>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</si>
  <si>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</si>
  <si>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</si>
  <si>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</si>
  <si>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</si>
  <si>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</si>
  <si>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</si>
  <si>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</si>
  <si>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</si>
  <si>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</si>
  <si>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</si>
  <si>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</si>
  <si>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</si>
  <si>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</si>
  <si>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</si>
  <si>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</si>
  <si>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</si>
  <si>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</si>
  <si>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</si>
  <si>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</si>
  <si>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</si>
  <si>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</si>
  <si>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</si>
  <si>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</si>
  <si>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</si>
  <si>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</si>
  <si>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</si>
  <si>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</si>
  <si>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</si>
  <si>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</si>
  <si>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</si>
  <si>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</si>
  <si>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</si>
  <si>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</si>
  <si>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</si>
  <si>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</si>
  <si>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</si>
  <si>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</si>
  <si>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</si>
  <si>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</si>
  <si>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</si>
  <si>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</si>
  <si>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</si>
  <si>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</si>
  <si>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</si>
  <si>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</si>
  <si>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</si>
  <si>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</si>
  <si>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</si>
  <si>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</si>
  <si>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</si>
  <si>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</si>
  <si>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</si>
  <si>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</si>
  <si>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</si>
  <si>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</si>
  <si>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</si>
  <si>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</si>
  <si>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</si>
  <si>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</si>
  <si>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</si>
  <si>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</si>
  <si>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</si>
  <si>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</si>
  <si>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</si>
  <si>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</si>
  <si>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</si>
  <si>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</si>
  <si>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</si>
  <si>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</si>
  <si>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</si>
  <si>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</si>
  <si>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</si>
  <si>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</si>
  <si>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</si>
  <si>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</si>
  <si>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</si>
  <si>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</si>
  <si>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</si>
  <si>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</si>
  <si>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</si>
  <si>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</si>
  <si>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</si>
  <si>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</si>
  <si>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</si>
  <si>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</si>
  <si>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</si>
  <si>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</si>
  <si>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</si>
  <si>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</si>
  <si>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</si>
  <si>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</si>
  <si>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</si>
  <si>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</si>
  <si>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</si>
  <si>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</si>
  <si>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</si>
  <si>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</si>
  <si>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</si>
  <si>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</si>
  <si>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</si>
  <si>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</si>
  <si>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</si>
  <si>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</si>
  <si>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</si>
  <si>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</si>
  <si>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</si>
  <si>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</si>
  <si>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</si>
  <si>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</si>
  <si>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</si>
  <si>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</si>
  <si>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</si>
  <si>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</si>
  <si>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</si>
  <si>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</si>
  <si>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</si>
  <si>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</si>
  <si>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</si>
  <si>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</si>
  <si>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</si>
  <si>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</si>
  <si>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</si>
  <si>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</si>
  <si>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</si>
  <si>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</si>
  <si>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</si>
  <si>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</si>
  <si>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</si>
  <si>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</si>
  <si>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</si>
  <si>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</si>
  <si>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</si>
  <si>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</si>
  <si>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</si>
  <si>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</si>
  <si>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</si>
  <si>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</si>
  <si>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</si>
  <si>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</si>
  <si>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</si>
  <si>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</si>
  <si>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</si>
  <si>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</si>
  <si>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</si>
  <si>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</si>
  <si>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</si>
  <si>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</si>
  <si>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</si>
  <si>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</si>
  <si>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</si>
  <si>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</si>
  <si>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</si>
  <si>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</si>
  <si>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</si>
  <si>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</si>
  <si>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</si>
  <si>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</si>
  <si>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</si>
  <si>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</si>
  <si>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</si>
  <si>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</si>
  <si>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</si>
  <si>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</si>
  <si>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</si>
  <si>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</si>
  <si>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</si>
  <si>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</si>
  <si>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</si>
  <si>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</si>
  <si>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</si>
  <si>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</si>
  <si>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</si>
  <si>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</si>
  <si>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</si>
  <si>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</si>
  <si>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</si>
  <si>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</si>
  <si>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</si>
  <si>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</si>
  <si>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</si>
  <si>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</si>
  <si>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</si>
  <si>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</si>
  <si>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</si>
  <si>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</si>
  <si>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</si>
  <si>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</si>
  <si>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</si>
  <si>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</si>
  <si>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</si>
  <si>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</si>
  <si>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</si>
  <si>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</si>
  <si>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</si>
  <si>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</si>
  <si>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</si>
  <si>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</si>
  <si>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</si>
  <si>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</si>
  <si>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</si>
  <si>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</si>
  <si>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</si>
  <si>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</si>
  <si>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</si>
  <si>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</si>
  <si>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</si>
  <si>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</si>
  <si>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</si>
  <si>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</si>
  <si>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</si>
  <si>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</si>
  <si>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</si>
  <si>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</si>
  <si>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</si>
  <si>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</si>
  <si>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</si>
  <si>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</si>
  <si>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</si>
  <si>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</si>
  <si>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</si>
  <si>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</si>
  <si>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</si>
  <si>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</si>
  <si>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</si>
  <si>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</si>
  <si>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</si>
  <si>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</si>
  <si>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</si>
  <si>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</si>
  <si>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</si>
  <si>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</si>
  <si>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</si>
  <si>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</si>
  <si>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</si>
  <si>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</si>
  <si>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</si>
  <si>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</si>
  <si>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</si>
  <si>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</si>
  <si>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</si>
  <si>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</si>
  <si>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</si>
  <si>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</si>
  <si>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</si>
  <si>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</si>
  <si>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</si>
  <si>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</si>
  <si>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</si>
  <si>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</si>
  <si>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</si>
  <si>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</si>
  <si>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</si>
  <si>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</si>
  <si>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</si>
  <si>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</si>
  <si>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</si>
  <si>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</si>
  <si>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</si>
  <si>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</si>
  <si>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</si>
  <si>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</si>
  <si>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</si>
  <si>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</si>
  <si>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</si>
  <si>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</si>
  <si>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</si>
  <si>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</si>
  <si>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</si>
  <si>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</si>
  <si>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</si>
  <si>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</si>
  <si>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</si>
  <si>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</si>
  <si>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</si>
  <si>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</si>
  <si>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</si>
  <si>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</si>
  <si>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</si>
  <si>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</si>
  <si>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</si>
  <si>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</si>
  <si>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</si>
  <si>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</si>
  <si>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</si>
  <si>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</si>
  <si>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</si>
  <si>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</si>
  <si>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</si>
  <si>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</si>
  <si>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</si>
  <si>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</si>
  <si>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</si>
  <si>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</si>
  <si>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</si>
  <si>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</si>
  <si>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</si>
  <si>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</si>
  <si>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</si>
  <si>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</si>
  <si>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</si>
  <si>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</si>
  <si>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</si>
  <si>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</si>
  <si>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</si>
  <si>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</si>
  <si>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</si>
  <si>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</si>
  <si>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</si>
  <si>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</si>
  <si>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</si>
  <si>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</si>
  <si>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</si>
  <si>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</si>
  <si>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</si>
  <si>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</si>
  <si>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</si>
  <si>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</si>
  <si>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</si>
  <si>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</si>
  <si>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</si>
  <si>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</si>
  <si>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</si>
  <si>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</si>
  <si>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</si>
  <si>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</si>
  <si>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</si>
  <si>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</si>
  <si>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</si>
  <si>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</si>
  <si>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</si>
  <si>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</si>
  <si>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</si>
  <si>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</si>
  <si>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</si>
  <si>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</si>
  <si>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</si>
  <si>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</si>
  <si>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</si>
  <si>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</si>
  <si>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</si>
  <si>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</si>
  <si>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</si>
  <si>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</si>
  <si>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</si>
  <si>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</si>
  <si>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</si>
  <si>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</si>
  <si>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</si>
  <si>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</si>
  <si>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</si>
  <si>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</si>
  <si>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</si>
  <si>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</si>
  <si>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</si>
  <si>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</si>
  <si>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</si>
  <si>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</si>
  <si>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</si>
  <si>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</si>
  <si>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</si>
  <si>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</si>
  <si>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</si>
  <si>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</si>
  <si>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</si>
  <si>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</si>
  <si>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</si>
  <si>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</si>
  <si>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</si>
  <si>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</si>
  <si>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</si>
  <si>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</si>
  <si>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</si>
  <si>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</si>
  <si>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</si>
  <si>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</si>
  <si>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</si>
  <si>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</si>
  <si>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</si>
  <si>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</si>
  <si>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</si>
  <si>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</si>
  <si>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</si>
  <si>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</si>
  <si>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</si>
  <si>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</si>
  <si>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</si>
  <si>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</si>
  <si>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</si>
  <si>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</si>
  <si>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</si>
  <si>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</si>
  <si>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</si>
  <si>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</si>
  <si>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</si>
  <si>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</si>
  <si>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</si>
  <si>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</si>
  <si>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</si>
  <si>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</si>
  <si>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</si>
  <si>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</si>
  <si>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</si>
  <si>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</si>
  <si>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</si>
  <si>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</si>
  <si>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</si>
  <si>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</si>
  <si>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</si>
  <si>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</si>
  <si>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</si>
  <si>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</si>
  <si>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</si>
  <si>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</si>
  <si>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</si>
  <si>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</si>
  <si>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</si>
  <si>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</si>
  <si>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</si>
  <si>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</si>
  <si>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</si>
  <si>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</si>
  <si>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</si>
  <si>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</si>
  <si>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</si>
  <si>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</si>
  <si>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</si>
  <si>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</si>
  <si>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</si>
  <si>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</si>
  <si>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</si>
  <si>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</si>
  <si>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</si>
  <si>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</si>
  <si>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</si>
  <si>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</si>
  <si>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</si>
  <si>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</si>
  <si>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</si>
  <si>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</si>
  <si>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</si>
  <si>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</si>
  <si>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</si>
  <si>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</si>
  <si>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</si>
  <si>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</si>
  <si>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</si>
  <si>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</si>
  <si>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</si>
  <si>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</si>
  <si>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</si>
  <si>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</si>
  <si>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</si>
  <si>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</si>
  <si>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</si>
  <si>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</si>
  <si>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</si>
  <si>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</si>
  <si>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</si>
  <si>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</si>
  <si>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</si>
  <si>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</si>
  <si>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</si>
  <si>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</si>
  <si>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</si>
  <si>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</si>
  <si>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</si>
  <si>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</si>
  <si>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</si>
  <si>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</si>
  <si>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</si>
  <si>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</si>
  <si>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</si>
  <si>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</si>
  <si>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</si>
  <si>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</si>
  <si>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</si>
  <si>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</si>
  <si>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</si>
  <si>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</si>
  <si>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</si>
  <si>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</si>
  <si>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</si>
  <si>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</si>
  <si>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</si>
  <si>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</si>
  <si>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</si>
  <si>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</si>
  <si>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</si>
  <si>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</si>
  <si>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</si>
  <si>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</si>
  <si>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</si>
  <si>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</si>
  <si>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</si>
  <si>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</si>
  <si>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</si>
  <si>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</si>
  <si>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</si>
  <si>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</si>
  <si>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</si>
  <si>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</si>
  <si>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</si>
  <si>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</si>
  <si>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</si>
  <si>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</si>
  <si>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</si>
  <si>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</si>
  <si>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</si>
  <si>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</si>
  <si>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</si>
  <si>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</si>
  <si>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</si>
  <si>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</si>
  <si>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</si>
  <si>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</si>
  <si>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</si>
  <si>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</si>
  <si>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</si>
  <si>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</si>
  <si>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</si>
  <si>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</si>
  <si>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</si>
  <si>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</si>
  <si>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</si>
  <si>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</si>
  <si>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</si>
  <si>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</si>
  <si>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</si>
  <si>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</si>
  <si>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</si>
  <si>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</si>
  <si>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</si>
  <si>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</si>
  <si>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</si>
  <si>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</si>
  <si>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</si>
  <si>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</si>
  <si>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</si>
  <si>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</si>
  <si>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</si>
  <si>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</si>
  <si>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</si>
  <si>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</si>
  <si>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</si>
  <si>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</si>
  <si>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</si>
  <si>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</si>
  <si>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</si>
  <si>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</si>
  <si>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</si>
  <si>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</si>
  <si>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</si>
  <si>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</si>
  <si>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</si>
  <si>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</si>
  <si>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</si>
  <si>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</si>
  <si>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</si>
  <si>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</si>
  <si>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</si>
  <si>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</si>
  <si>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</si>
  <si>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</si>
  <si>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</si>
  <si>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</si>
  <si>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</si>
  <si>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</si>
  <si>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</si>
  <si>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</si>
  <si>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</si>
  <si>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</si>
  <si>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</si>
  <si>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</si>
  <si>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</si>
  <si>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</si>
  <si>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</si>
  <si>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</si>
  <si>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</si>
  <si>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</si>
  <si>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</si>
  <si>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</si>
  <si>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</si>
  <si>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</si>
  <si>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</si>
  <si>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</si>
  <si>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</si>
  <si>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</si>
  <si>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</si>
  <si>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</si>
  <si>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</si>
  <si>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</si>
  <si>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</si>
  <si>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</si>
  <si>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</si>
  <si>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</si>
  <si>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</si>
  <si>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</si>
  <si>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</si>
  <si>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</si>
  <si>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</si>
  <si>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</si>
  <si>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</si>
  <si>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</si>
  <si>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</si>
  <si>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</si>
  <si>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</si>
  <si>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</si>
  <si>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</si>
  <si>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</si>
  <si>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</si>
  <si>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</si>
  <si>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</si>
  <si>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</si>
  <si>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</si>
  <si>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</si>
  <si>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</si>
  <si>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</si>
  <si>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</si>
  <si>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</si>
  <si>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</si>
  <si>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</si>
  <si>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</si>
  <si>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</si>
  <si>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</si>
  <si>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</si>
  <si>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</si>
  <si>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</si>
  <si>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</si>
  <si>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</si>
  <si>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</si>
  <si>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</si>
  <si>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</si>
  <si>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</si>
  <si>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</si>
  <si>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</si>
  <si>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</si>
  <si>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</si>
  <si>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</si>
  <si>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</si>
  <si>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</si>
  <si>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</si>
  <si>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</si>
  <si>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</si>
  <si>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</si>
  <si>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</si>
  <si>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</si>
  <si>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</si>
  <si>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</si>
  <si>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</si>
  <si>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</si>
  <si>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</si>
  <si>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</si>
  <si>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</si>
  <si>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</si>
  <si>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</si>
  <si>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</si>
  <si>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</si>
  <si>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</si>
  <si>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</si>
  <si>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</si>
  <si>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</si>
  <si>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</si>
  <si>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</si>
  <si>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</si>
  <si>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</si>
  <si>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</si>
  <si>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</si>
  <si>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</si>
  <si>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</si>
  <si>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</si>
  <si>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</si>
  <si>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</si>
  <si>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</si>
  <si>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</si>
  <si>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</si>
  <si>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</si>
  <si>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</si>
  <si>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</si>
  <si>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</si>
  <si>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</si>
  <si>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</si>
  <si>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</si>
  <si>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</si>
  <si>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</si>
  <si>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</si>
  <si>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</si>
  <si>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</si>
  <si>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</si>
  <si>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</si>
  <si>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</si>
  <si>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</si>
  <si>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</si>
  <si>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</si>
  <si>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</si>
  <si>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</si>
  <si>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</si>
  <si>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</si>
  <si>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</si>
  <si>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</si>
  <si>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</si>
  <si>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</si>
  <si>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</si>
  <si>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</si>
  <si>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</si>
  <si>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</si>
  <si>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</si>
  <si>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</si>
  <si>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</si>
  <si>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</si>
  <si>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</si>
  <si>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</si>
  <si>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</si>
  <si>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</si>
  <si>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</si>
  <si>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</si>
  <si>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</si>
  <si>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</si>
  <si>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</si>
  <si>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</si>
  <si>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</si>
  <si>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</si>
  <si>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</si>
  <si>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</si>
  <si>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</si>
  <si>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</si>
  <si>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</si>
  <si>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</si>
  <si>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</si>
  <si>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</si>
  <si>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</si>
  <si>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</si>
  <si>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</si>
  <si>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</si>
  <si>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</si>
  <si>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</si>
  <si>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</si>
  <si>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</si>
  <si>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</si>
  <si>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</si>
  <si>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</si>
  <si>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</si>
  <si>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</si>
  <si>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</si>
  <si>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</si>
  <si>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</si>
  <si>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</si>
  <si>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</si>
  <si>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</si>
  <si>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</si>
  <si>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</si>
  <si>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</si>
  <si>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</si>
  <si>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</si>
  <si>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23-2016-109</t>
  </si>
  <si>
    <t>Atender a la primera infancia en el marco de la estrategia de cero a siempre especificativamente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de bienestar en las siguientes formas de atención: familiares, múltiples, grupales, empresariales y en la modalidad FAMI.</t>
  </si>
  <si>
    <t>23-2016-102</t>
  </si>
  <si>
    <t>Atender a la primera infancia en el marco de la estrategia de cero a siempre especificativamente a los niños y niñas menores de cinco años de familias en situación de vulnerabilidad de conformidad con las directrices, lineamientos y parámetros establecido por el ICBF , así como regular las relaciones entre las partes derivadas de la entrega de aportes del ICBF a la entidad administradora del servicio en la modalidad de hogares de bienestar en las siguientes formas de atención: familiares, múltiples, grupales, empresariales, jardines sociales y en la modalidad FAMI.</t>
  </si>
  <si>
    <t>23-2016-105</t>
  </si>
  <si>
    <t>23-2016-017</t>
  </si>
  <si>
    <t>23-2016-051</t>
  </si>
  <si>
    <t>23-2016-039</t>
  </si>
  <si>
    <t>Prestar el servicio de atención, educación inicial y cuidado a niños y niñas menores de 5 años o hasta su ingreso a grado de transición con el fin de promover el desarrollo integral de la primera infancia con calidad de conformidad con los lineamientos, manual operativo, las directrices, parámetros, estándares establecidos por el ICBF en el marco de la estrategia de cero a siempre.</t>
  </si>
  <si>
    <t>TANIA MARIA BOHORQUEZ VERBEL</t>
  </si>
  <si>
    <t>Tania  Maria Bohorquez Verbel</t>
  </si>
  <si>
    <t>Kr 9D # 27D - 102D local 2 Barrio villa country</t>
  </si>
  <si>
    <t>Kr 9D # 27D - 102D Barrio villa country</t>
  </si>
  <si>
    <t>asomudfavic@gmail.com</t>
  </si>
  <si>
    <t>2021-23-10000755</t>
  </si>
  <si>
    <t> $ 4.797.997.305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</si>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</sst>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2653</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2690</v>
      </c>
      <c r="D15" s="35"/>
      <c r="E15" s="35"/>
      <c r="F15" s="5"/>
      <c r="G15" s="32" t="s">
        <v>1168</v>
      </c>
      <c r="H15" s="103" t="s">
        <v>220</v>
      </c>
      <c r="I15" s="32" t="s">
        <v>2624</v>
      </c>
      <c r="J15" s="108" t="s">
        <v>2626</v>
      </c>
      <c r="L15" s="206" t="s">
        <v>8</v>
      </c>
      <c r="M15" s="206"/>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v>823004042</v>
      </c>
      <c r="C20" s="5"/>
      <c r="D20" s="73"/>
      <c r="E20" s="5"/>
      <c r="F20" s="5"/>
      <c r="G20" s="5"/>
      <c r="H20" s="183"/>
      <c r="I20" s="146" t="s">
        <v>220</v>
      </c>
      <c r="J20" s="147" t="s">
        <v>490</v>
      </c>
      <c r="K20" s="148" t="s">
        <v>2691</v>
      </c>
      <c r="L20" s="149"/>
      <c r="M20" s="149">
        <v>44561</v>
      </c>
      <c r="N20" s="132">
        <f>+(M20-L20)/30</f>
        <v>1485.3666666666666</v>
      </c>
      <c r="O20" s="135"/>
      <c r="U20" s="131"/>
      <c r="V20" s="105">
        <f ca="1">NOW()</f>
        <v>44194.854913425923</v>
      </c>
      <c r="W20" s="105">
        <f ca="1">NOW()</f>
        <v>44194.854913425923</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ASOCIACIÓN DE MUJERES CABEZA DE FAMILIA DESPLAZADAS POR LA VIOLENCIA EN LA COSTA ATLANTICA Y COLOMBIA - ASOMUDFAVIC</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2692</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2654</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2664</v>
      </c>
      <c r="C48" s="111" t="s">
        <v>31</v>
      </c>
      <c r="D48" s="119" t="s">
        <v>2676</v>
      </c>
      <c r="E48" s="142">
        <v>42371</v>
      </c>
      <c r="F48" s="142">
        <v>42521</v>
      </c>
      <c r="G48" s="157">
        <f>IF(AND(E48&lt;&gt;"",F48&lt;&gt;""),((F48-E48)/30),"")</f>
        <v>5</v>
      </c>
      <c r="H48" s="113" t="s">
        <v>2677</v>
      </c>
      <c r="I48" s="112" t="s">
        <v>220</v>
      </c>
      <c r="J48" s="112" t="s">
        <v>487</v>
      </c>
      <c r="K48" s="115">
        <v>3373207360</v>
      </c>
      <c r="L48" s="114" t="s">
        <v>26</v>
      </c>
      <c r="M48" s="116">
        <v>1</v>
      </c>
      <c r="N48" s="114" t="s">
        <v>27</v>
      </c>
      <c r="O48" s="114" t="s">
        <v>1148</v>
      </c>
      <c r="P48" s="78"/>
    </row>
    <row r="49" spans="1:16" s="6" customFormat="1" ht="24.75" customHeight="1" x14ac:dyDescent="0.25">
      <c r="A49" s="140">
        <v>2</v>
      </c>
      <c r="B49" s="120" t="s">
        <v>2664</v>
      </c>
      <c r="C49" s="111" t="s">
        <v>31</v>
      </c>
      <c r="D49" s="119" t="s">
        <v>2680</v>
      </c>
      <c r="E49" s="142">
        <v>42402</v>
      </c>
      <c r="F49" s="142">
        <v>42521</v>
      </c>
      <c r="G49" s="157">
        <f t="shared" ref="G49:G50" si="2">IF(AND(E49&lt;&gt;"",F49&lt;&gt;""),((F49-E49)/30),"")</f>
        <v>3.9666666666666668</v>
      </c>
      <c r="H49" s="120" t="s">
        <v>2679</v>
      </c>
      <c r="I49" s="112" t="s">
        <v>220</v>
      </c>
      <c r="J49" s="112" t="s">
        <v>494</v>
      </c>
      <c r="K49" s="117">
        <v>1184641474</v>
      </c>
      <c r="L49" s="114" t="s">
        <v>26</v>
      </c>
      <c r="M49" s="116">
        <v>1</v>
      </c>
      <c r="N49" s="114" t="s">
        <v>27</v>
      </c>
      <c r="O49" s="114"/>
      <c r="P49" s="78"/>
    </row>
    <row r="50" spans="1:16" s="6" customFormat="1" ht="24.75" customHeight="1" x14ac:dyDescent="0.25">
      <c r="A50" s="140">
        <v>3</v>
      </c>
      <c r="B50" s="120" t="s">
        <v>2664</v>
      </c>
      <c r="C50" s="111" t="s">
        <v>31</v>
      </c>
      <c r="D50" s="119" t="s">
        <v>2678</v>
      </c>
      <c r="E50" s="142">
        <v>42401</v>
      </c>
      <c r="F50" s="142">
        <v>42521</v>
      </c>
      <c r="G50" s="157">
        <f t="shared" si="2"/>
        <v>4</v>
      </c>
      <c r="H50" s="120" t="s">
        <v>2679</v>
      </c>
      <c r="I50" s="112" t="s">
        <v>220</v>
      </c>
      <c r="J50" s="112" t="s">
        <v>507</v>
      </c>
      <c r="K50" s="115">
        <v>380669325</v>
      </c>
      <c r="L50" s="114" t="s">
        <v>26</v>
      </c>
      <c r="M50" s="116">
        <v>1</v>
      </c>
      <c r="N50" s="114" t="s">
        <v>27</v>
      </c>
      <c r="O50" s="114"/>
      <c r="P50" s="78"/>
    </row>
    <row r="51" spans="1:16" s="6" customFormat="1" ht="24.75" customHeight="1" outlineLevel="1" x14ac:dyDescent="0.25">
      <c r="A51" s="140">
        <v>4</v>
      </c>
      <c r="B51" s="120" t="s">
        <v>2664</v>
      </c>
      <c r="C51" s="111" t="s">
        <v>31</v>
      </c>
      <c r="D51" s="119" t="s">
        <v>2680</v>
      </c>
      <c r="E51" s="142">
        <v>42402</v>
      </c>
      <c r="F51" s="142">
        <v>42521</v>
      </c>
      <c r="G51" s="157">
        <f t="shared" ref="G51:G107" si="3">IF(AND(E51&lt;&gt;"",F51&lt;&gt;""),((F51-E51)/30),"")</f>
        <v>3.9666666666666668</v>
      </c>
      <c r="H51" s="120" t="s">
        <v>2679</v>
      </c>
      <c r="I51" s="112" t="s">
        <v>220</v>
      </c>
      <c r="J51" s="112" t="s">
        <v>127</v>
      </c>
      <c r="K51" s="117">
        <v>1184641474</v>
      </c>
      <c r="L51" s="114" t="s">
        <v>26</v>
      </c>
      <c r="M51" s="116">
        <v>1</v>
      </c>
      <c r="N51" s="114" t="s">
        <v>27</v>
      </c>
      <c r="O51" s="114"/>
      <c r="P51" s="78"/>
    </row>
    <row r="52" spans="1:16" s="7" customFormat="1" ht="24.75" customHeight="1" outlineLevel="1" x14ac:dyDescent="0.25">
      <c r="A52" s="141">
        <v>5</v>
      </c>
      <c r="B52" s="120" t="s">
        <v>2664</v>
      </c>
      <c r="C52" s="111" t="s">
        <v>31</v>
      </c>
      <c r="D52" s="119" t="s">
        <v>2681</v>
      </c>
      <c r="E52" s="142">
        <v>42392</v>
      </c>
      <c r="F52" s="142">
        <v>42704</v>
      </c>
      <c r="G52" s="157">
        <f t="shared" si="3"/>
        <v>10.4</v>
      </c>
      <c r="H52" s="120" t="s">
        <v>2684</v>
      </c>
      <c r="I52" s="112" t="s">
        <v>220</v>
      </c>
      <c r="J52" s="112" t="s">
        <v>507</v>
      </c>
      <c r="K52" s="115">
        <v>2458903444</v>
      </c>
      <c r="L52" s="114" t="s">
        <v>1148</v>
      </c>
      <c r="M52" s="116">
        <v>1</v>
      </c>
      <c r="N52" s="114" t="s">
        <v>27</v>
      </c>
      <c r="O52" s="114"/>
      <c r="P52" s="79"/>
    </row>
    <row r="53" spans="1:16" s="7" customFormat="1" ht="24.75" customHeight="1" outlineLevel="1" x14ac:dyDescent="0.25">
      <c r="A53" s="141">
        <v>6</v>
      </c>
      <c r="B53" s="120" t="s">
        <v>2664</v>
      </c>
      <c r="C53" s="111" t="s">
        <v>31</v>
      </c>
      <c r="D53" s="119" t="s">
        <v>2682</v>
      </c>
      <c r="E53" s="142">
        <v>42402</v>
      </c>
      <c r="F53" s="142">
        <v>42674</v>
      </c>
      <c r="G53" s="157">
        <f t="shared" si="3"/>
        <v>9.0666666666666664</v>
      </c>
      <c r="H53" s="120" t="s">
        <v>2684</v>
      </c>
      <c r="I53" s="112" t="s">
        <v>220</v>
      </c>
      <c r="J53" s="112" t="s">
        <v>495</v>
      </c>
      <c r="K53" s="115">
        <v>452552621</v>
      </c>
      <c r="L53" s="114" t="s">
        <v>1148</v>
      </c>
      <c r="M53" s="116">
        <v>1</v>
      </c>
      <c r="N53" s="114" t="s">
        <v>27</v>
      </c>
      <c r="O53" s="114"/>
      <c r="P53" s="79"/>
    </row>
    <row r="54" spans="1:16" s="7" customFormat="1" ht="24.75" customHeight="1" outlineLevel="1" x14ac:dyDescent="0.25">
      <c r="A54" s="141">
        <v>7</v>
      </c>
      <c r="B54" s="120" t="s">
        <v>2664</v>
      </c>
      <c r="C54" s="111" t="s">
        <v>31</v>
      </c>
      <c r="D54" s="119" t="s">
        <v>2683</v>
      </c>
      <c r="E54" s="142">
        <v>42401</v>
      </c>
      <c r="F54" s="142">
        <v>42581</v>
      </c>
      <c r="G54" s="157">
        <f t="shared" si="3"/>
        <v>6</v>
      </c>
      <c r="H54" s="120" t="s">
        <v>2684</v>
      </c>
      <c r="I54" s="112" t="s">
        <v>220</v>
      </c>
      <c r="J54" s="112" t="s">
        <v>495</v>
      </c>
      <c r="K54" s="117">
        <v>278226222</v>
      </c>
      <c r="L54" s="114" t="s">
        <v>1148</v>
      </c>
      <c r="M54" s="116">
        <v>1</v>
      </c>
      <c r="N54" s="114" t="s">
        <v>27</v>
      </c>
      <c r="O54" s="114"/>
      <c r="P54" s="79"/>
    </row>
    <row r="55" spans="1:16" s="7" customFormat="1" ht="24.75" customHeight="1" outlineLevel="1" x14ac:dyDescent="0.25">
      <c r="A55" s="141">
        <v>8</v>
      </c>
      <c r="B55" s="120"/>
      <c r="C55" s="111"/>
      <c r="D55" s="119"/>
      <c r="E55" s="142"/>
      <c r="F55" s="142"/>
      <c r="G55" s="157" t="str">
        <f>IF(AND(E55&lt;&gt;"",F55&lt;&gt;""),((F55-E55)/30),"")</f>
        <v/>
      </c>
      <c r="H55" s="120"/>
      <c r="I55" s="112"/>
      <c r="J55" s="112"/>
      <c r="K55" s="117"/>
      <c r="L55" s="114"/>
      <c r="M55" s="116"/>
      <c r="N55" s="114"/>
      <c r="O55" s="114"/>
      <c r="P55" s="79"/>
    </row>
    <row r="56" spans="1:16" s="7" customFormat="1" ht="24.75" customHeight="1" outlineLevel="1" x14ac:dyDescent="0.25">
      <c r="A56" s="141">
        <v>9</v>
      </c>
      <c r="B56" s="120"/>
      <c r="C56" s="111"/>
      <c r="D56" s="119"/>
      <c r="E56" s="142"/>
      <c r="F56" s="142"/>
      <c r="G56" s="157" t="str">
        <f>IF(AND(E56&lt;&gt;"",F56&lt;&gt;""),((F56-E56)/30),"")</f>
        <v/>
      </c>
      <c r="H56" s="120"/>
      <c r="I56" s="112"/>
      <c r="J56" s="112"/>
      <c r="K56" s="117"/>
      <c r="L56" s="114"/>
      <c r="M56" s="116"/>
      <c r="N56" s="114"/>
      <c r="O56" s="114"/>
      <c r="P56" s="79"/>
    </row>
    <row r="57" spans="1:16" s="7" customFormat="1" ht="24.75" customHeight="1" outlineLevel="1" x14ac:dyDescent="0.25">
      <c r="A57" s="141">
        <v>10</v>
      </c>
      <c r="B57" s="120"/>
      <c r="C57" s="65"/>
      <c r="D57" s="119"/>
      <c r="E57" s="142"/>
      <c r="F57" s="142"/>
      <c r="G57" s="157" t="str">
        <f t="shared" si="3"/>
        <v/>
      </c>
      <c r="H57" s="120"/>
      <c r="I57" s="63"/>
      <c r="J57" s="63"/>
      <c r="K57" s="66"/>
      <c r="L57" s="65"/>
      <c r="M57" s="67"/>
      <c r="N57" s="65"/>
      <c r="O57" s="65"/>
      <c r="P57" s="79"/>
    </row>
    <row r="58" spans="1:16" s="7" customFormat="1" ht="24.75" customHeight="1" outlineLevel="1" x14ac:dyDescent="0.25">
      <c r="A58" s="141">
        <v>11</v>
      </c>
      <c r="B58" s="120"/>
      <c r="C58" s="65"/>
      <c r="D58" s="119"/>
      <c r="E58" s="142"/>
      <c r="F58" s="142"/>
      <c r="G58" s="157" t="str">
        <f t="shared" si="3"/>
        <v/>
      </c>
      <c r="H58" s="120"/>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6"/>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6"/>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6"/>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6"/>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6"/>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6"/>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6"/>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6"/>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6"/>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6"/>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6"/>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6"/>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6"/>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6"/>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6"/>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2655</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c r="E114" s="142"/>
      <c r="F114" s="142"/>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0">
        <v>2</v>
      </c>
      <c r="B115" s="158" t="s">
        <v>2664</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2659</v>
      </c>
      <c r="B163" s="237"/>
      <c r="C163" s="237"/>
      <c r="D163" s="237"/>
      <c r="E163" s="238"/>
      <c r="F163" s="239" t="s">
        <v>2660</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2657</v>
      </c>
      <c r="C168" s="220"/>
      <c r="D168" s="220"/>
      <c r="E168" s="8"/>
      <c r="F168" s="5"/>
      <c r="H168" s="81" t="s">
        <v>2656</v>
      </c>
      <c r="I168" s="243"/>
      <c r="J168" s="244"/>
      <c r="K168" s="244"/>
      <c r="L168" s="244"/>
      <c r="M168" s="244"/>
      <c r="N168" s="244"/>
      <c r="O168" s="24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2667</v>
      </c>
      <c r="B172" s="178"/>
      <c r="C172" s="178"/>
      <c r="D172" s="178"/>
      <c r="E172" s="178"/>
      <c r="F172" s="178"/>
      <c r="G172" s="178"/>
      <c r="H172" s="178"/>
      <c r="I172" s="178"/>
      <c r="J172" s="178"/>
      <c r="K172" s="178"/>
      <c r="L172" s="178"/>
      <c r="M172" s="178"/>
      <c r="N172" s="178"/>
      <c r="O172" s="179"/>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2668</v>
      </c>
      <c r="C176" s="208"/>
      <c r="D176" s="208"/>
      <c r="E176" s="208"/>
      <c r="F176" s="208"/>
      <c r="G176" s="208"/>
      <c r="H176" s="20"/>
      <c r="I176" s="215" t="s">
        <v>2674</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2668</v>
      </c>
      <c r="C179" s="218"/>
      <c r="D179" s="218"/>
      <c r="E179" s="168">
        <v>0.02</v>
      </c>
      <c r="F179" s="167">
        <v>0.02</v>
      </c>
      <c r="G179" s="162">
        <f>IF(F179&gt;0,SUM(E179+F179),"")</f>
        <v>0.04</v>
      </c>
      <c r="H179" s="5"/>
      <c r="I179" s="218" t="s">
        <v>2670</v>
      </c>
      <c r="J179" s="218"/>
      <c r="K179" s="218"/>
      <c r="L179" s="218"/>
      <c r="M179" s="169">
        <v>0.02</v>
      </c>
      <c r="O179" s="8"/>
      <c r="Q179" s="19"/>
      <c r="R179" s="156">
        <f>IF(M179&gt;0,SUM(L179+M179),"")</f>
        <v>0.02</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0</v>
      </c>
      <c r="F185" s="92"/>
      <c r="G185" s="93"/>
      <c r="H185" s="88"/>
      <c r="I185" s="90" t="s">
        <v>2627</v>
      </c>
      <c r="J185" s="163">
        <f>+SUM(M179:M183)</f>
        <v>0.02</v>
      </c>
      <c r="K185" s="199" t="s">
        <v>2628</v>
      </c>
      <c r="L185" s="199"/>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4">
        <v>41759</v>
      </c>
      <c r="D193" s="5"/>
      <c r="E193" s="123">
        <v>817</v>
      </c>
      <c r="F193" s="5"/>
      <c r="G193" s="5"/>
      <c r="H193" s="144" t="s">
        <v>2685</v>
      </c>
      <c r="J193" s="5"/>
      <c r="K193" s="124">
        <v>39451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2658</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2687</v>
      </c>
      <c r="J211" s="27" t="s">
        <v>2622</v>
      </c>
      <c r="K211" s="145" t="s">
        <v>2688</v>
      </c>
      <c r="L211" s="21"/>
      <c r="M211" s="21"/>
      <c r="N211" s="21"/>
      <c r="O211" s="8"/>
    </row>
    <row r="212" spans="1:15" x14ac:dyDescent="0.25">
      <c r="A212" s="9"/>
      <c r="B212" s="27" t="s">
        <v>2619</v>
      </c>
      <c r="C212" s="144" t="s">
        <v>2686</v>
      </c>
      <c r="D212" s="21"/>
      <c r="G212" s="27" t="s">
        <v>2621</v>
      </c>
      <c r="H212" s="145">
        <v>3145487713</v>
      </c>
      <c r="J212" s="27" t="s">
        <v>2623</v>
      </c>
      <c r="K212" s="144"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www.w3.org/XML/1998/namespac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2020-12-30T01:31:32Z</cp:lastPrinted>
  <dcterms:created xsi:type="dcterms:W3CDTF">2020-10-14T21:57:42Z</dcterms:created>
  <dcterms:modified xsi:type="dcterms:W3CDTF">2020-12-30T01:32:35Z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