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C412EB82-94C0-4B7F-B659-552E83D7BF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<sst xmlns="http://schemas.openxmlformats.org/spreadsheetml/2006/main" count="3134" uniqueCount="2705">
  <si>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</si>
  <si>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</si>
  <si>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</si>
  <si>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</si>
  <si>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</si>
  <si>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</si>
  <si>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</si>
  <si>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</si>
  <si>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</si>
  <si>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</si>
  <si>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</si>
  <si>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</si>
  <si>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</si>
  <si>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</si>
  <si>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</si>
  <si>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</si>
  <si>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</si>
  <si>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</si>
  <si>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</si>
  <si>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</si>
  <si>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</si>
  <si>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</si>
  <si>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</si>
  <si>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</si>
  <si>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</si>
  <si>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</si>
  <si>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</si>
  <si>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</si>
  <si>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</si>
  <si>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</si>
  <si>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</si>
  <si>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</si>
  <si>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</si>
  <si>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</si>
  <si>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</si>
  <si>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</si>
  <si>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</si>
  <si>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</si>
  <si>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</si>
  <si>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</si>
  <si>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</si>
  <si>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</si>
  <si>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</si>
  <si>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</si>
  <si>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</si>
  <si>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</si>
  <si>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</si>
  <si>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</si>
  <si>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</si>
  <si>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</si>
  <si>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</si>
  <si>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</si>
  <si>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</si>
  <si>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</si>
  <si>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</si>
  <si>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</si>
  <si>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</si>
  <si>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</si>
  <si>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</si>
  <si>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</si>
  <si>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</si>
  <si>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</si>
  <si>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</si>
  <si>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</si>
  <si>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</si>
  <si>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</si>
  <si>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</si>
  <si>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</si>
  <si>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</si>
  <si>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</si>
  <si>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</si>
  <si>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</si>
  <si>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</si>
  <si>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</si>
  <si>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</si>
  <si>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</si>
  <si>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</si>
  <si>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</si>
  <si>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</si>
  <si>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</si>
  <si>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</si>
  <si>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</si>
  <si>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</si>
  <si>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</si>
  <si>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</si>
  <si>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</si>
  <si>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</si>
  <si>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</si>
  <si>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</si>
  <si>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</si>
  <si>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</si>
  <si>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</si>
  <si>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</si>
  <si>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</si>
  <si>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</si>
  <si>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</si>
  <si>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</si>
  <si>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</si>
  <si>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</si>
  <si>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</si>
  <si>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</si>
  <si>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</si>
  <si>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</si>
  <si>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</si>
  <si>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</si>
  <si>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</si>
  <si>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</si>
  <si>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</si>
  <si>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</si>
  <si>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</si>
  <si>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</si>
  <si>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</si>
  <si>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</si>
  <si>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</si>
  <si>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</si>
  <si>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</si>
  <si>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</si>
  <si>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</si>
  <si>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</si>
  <si>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</si>
  <si>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</si>
  <si>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</si>
  <si>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</si>
  <si>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</si>
  <si>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</si>
  <si>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</si>
  <si>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</si>
  <si>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</si>
  <si>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</si>
  <si>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</si>
  <si>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</si>
  <si>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</si>
  <si>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</si>
  <si>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</si>
  <si>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</si>
  <si>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</si>
  <si>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</si>
  <si>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</si>
  <si>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</si>
  <si>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</si>
  <si>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</si>
  <si>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</si>
  <si>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</si>
  <si>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</si>
  <si>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</si>
  <si>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</si>
  <si>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</si>
  <si>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</si>
  <si>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</si>
  <si>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</si>
  <si>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</si>
  <si>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</si>
  <si>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</si>
  <si>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</si>
  <si>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</si>
  <si>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</si>
  <si>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</si>
  <si>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</si>
  <si>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</si>
  <si>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</si>
  <si>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</si>
  <si>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</si>
  <si>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</si>
  <si>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</si>
  <si>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</si>
  <si>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</si>
  <si>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</si>
  <si>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</si>
  <si>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</si>
  <si>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</si>
  <si>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</si>
  <si>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</si>
  <si>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</si>
  <si>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</si>
  <si>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</si>
  <si>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</si>
  <si>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</si>
  <si>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</si>
  <si>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</si>
  <si>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</si>
  <si>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</si>
  <si>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</si>
  <si>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</si>
  <si>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</si>
  <si>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</si>
  <si>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</si>
  <si>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</si>
  <si>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</si>
  <si>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</si>
  <si>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</si>
  <si>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</si>
  <si>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</si>
  <si>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</si>
  <si>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</si>
  <si>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</si>
  <si>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</si>
  <si>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</si>
  <si>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</si>
  <si>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</si>
  <si>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</si>
  <si>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</si>
  <si>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</si>
  <si>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</si>
  <si>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</si>
  <si>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</si>
  <si>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</si>
  <si>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</si>
  <si>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</si>
  <si>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</si>
  <si>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</si>
  <si>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</si>
  <si>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</si>
  <si>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</si>
  <si>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</si>
  <si>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</si>
  <si>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</si>
  <si>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</si>
  <si>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</si>
  <si>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</si>
  <si>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</si>
  <si>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</si>
  <si>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</si>
  <si>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</si>
  <si>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</si>
  <si>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</si>
  <si>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</si>
  <si>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</si>
  <si>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</si>
  <si>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</si>
  <si>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</si>
  <si>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</si>
  <si>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</si>
  <si>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</si>
  <si>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</si>
  <si>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</si>
  <si>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</si>
  <si>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</si>
  <si>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</si>
  <si>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</si>
  <si>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</si>
  <si>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</si>
  <si>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</si>
  <si>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</si>
  <si>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</si>
  <si>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</si>
  <si>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</si>
  <si>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</si>
  <si>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</si>
  <si>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</si>
  <si>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</si>
  <si>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</si>
  <si>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</si>
  <si>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</si>
  <si>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</si>
  <si>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</si>
  <si>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</si>
  <si>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</si>
  <si>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</si>
  <si>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</si>
  <si>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</si>
  <si>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</si>
  <si>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</si>
  <si>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</si>
  <si>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</si>
  <si>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</si>
  <si>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</si>
  <si>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</si>
  <si>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</si>
  <si>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</si>
  <si>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</si>
  <si>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</si>
  <si>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</si>
  <si>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</si>
  <si>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</si>
  <si>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</si>
  <si>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</si>
  <si>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</si>
  <si>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</si>
  <si>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</si>
  <si>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</si>
  <si>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</si>
  <si>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</si>
  <si>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</si>
  <si>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</si>
  <si>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</si>
  <si>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</si>
  <si>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</si>
  <si>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</si>
  <si>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</si>
  <si>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</si>
  <si>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</si>
  <si>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</si>
  <si>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</si>
  <si>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</si>
  <si>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</si>
  <si>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</si>
  <si>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</si>
  <si>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</si>
  <si>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</si>
  <si>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</si>
  <si>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</si>
  <si>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</si>
  <si>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</si>
  <si>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</si>
  <si>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</si>
  <si>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</si>
  <si>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</si>
  <si>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</si>
  <si>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</si>
  <si>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</si>
  <si>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</si>
  <si>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</si>
  <si>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</si>
  <si>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</si>
  <si>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</si>
  <si>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</si>
  <si>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</si>
  <si>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</si>
  <si>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</si>
  <si>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</si>
  <si>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</si>
  <si>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</si>
  <si>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</si>
  <si>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</si>
  <si>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</si>
  <si>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</si>
  <si>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</si>
  <si>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</si>
  <si>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</si>
  <si>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</si>
  <si>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</si>
  <si>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</si>
  <si>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</si>
  <si>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</si>
  <si>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</si>
  <si>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</si>
  <si>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</si>
  <si>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</si>
  <si>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</si>
  <si>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</si>
  <si>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</si>
  <si>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</si>
  <si>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</si>
  <si>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</si>
  <si>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</si>
  <si>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</si>
  <si>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</si>
  <si>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</si>
  <si>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</si>
  <si>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</si>
  <si>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</si>
  <si>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</si>
  <si>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</si>
  <si>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</si>
  <si>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</si>
  <si>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</si>
  <si>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</si>
  <si>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</si>
  <si>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</si>
  <si>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</si>
  <si>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</si>
  <si>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</si>
  <si>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</si>
  <si>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</si>
  <si>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</si>
  <si>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</si>
  <si>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</si>
  <si>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</si>
  <si>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</si>
  <si>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</si>
  <si>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</si>
  <si>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</si>
  <si>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</si>
  <si>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</si>
  <si>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</si>
  <si>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</si>
  <si>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</si>
  <si>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</si>
  <si>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</si>
  <si>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</si>
  <si>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</si>
  <si>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</si>
  <si>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</si>
  <si>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</si>
  <si>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</si>
  <si>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</si>
  <si>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</si>
  <si>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</si>
  <si>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</si>
  <si>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</si>
  <si>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</si>
  <si>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</si>
  <si>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</si>
  <si>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</si>
  <si>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</si>
  <si>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</si>
  <si>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</si>
  <si>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</si>
  <si>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</si>
  <si>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</si>
  <si>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</si>
  <si>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</si>
  <si>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</si>
  <si>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</si>
  <si>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</si>
  <si>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</si>
  <si>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</si>
  <si>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</si>
  <si>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</si>
  <si>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</si>
  <si>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</si>
  <si>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</si>
  <si>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</si>
  <si>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</si>
  <si>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</si>
  <si>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</si>
  <si>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</si>
  <si>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</si>
  <si>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</si>
  <si>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</si>
  <si>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</si>
  <si>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</si>
  <si>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</si>
  <si>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</si>
  <si>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</si>
  <si>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</si>
  <si>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</si>
  <si>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</si>
  <si>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</si>
  <si>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</si>
  <si>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</si>
  <si>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</si>
  <si>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</si>
  <si>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</si>
  <si>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</si>
  <si>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</si>
  <si>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</si>
  <si>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</si>
  <si>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</si>
  <si>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</si>
  <si>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</si>
  <si>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</si>
  <si>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</si>
  <si>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</si>
  <si>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</si>
  <si>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</si>
  <si>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</si>
  <si>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</si>
  <si>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</si>
  <si>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</si>
  <si>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</si>
  <si>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</si>
  <si>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</si>
  <si>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</si>
  <si>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</si>
  <si>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</si>
  <si>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</si>
  <si>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</si>
  <si>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</si>
  <si>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</si>
  <si>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</si>
  <si>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</si>
  <si>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</si>
  <si>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</si>
  <si>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</si>
  <si>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</si>
  <si>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</si>
  <si>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</si>
  <si>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</si>
  <si>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</si>
  <si>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</si>
  <si>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</si>
  <si>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</si>
  <si>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</si>
  <si>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</si>
  <si>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</si>
  <si>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</si>
  <si>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</si>
  <si>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</si>
  <si>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</si>
  <si>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</si>
  <si>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</si>
  <si>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</si>
  <si>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</si>
  <si>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</si>
  <si>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</si>
  <si>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</si>
  <si>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</si>
  <si>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</si>
  <si>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</si>
  <si>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</si>
  <si>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</si>
  <si>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</si>
  <si>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</si>
  <si>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</si>
  <si>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</si>
  <si>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</si>
  <si>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</si>
  <si>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</si>
  <si>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</si>
  <si>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</si>
  <si>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</si>
  <si>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</si>
  <si>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</si>
  <si>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</si>
  <si>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</si>
  <si>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</si>
  <si>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</si>
  <si>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</si>
  <si>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</si>
  <si>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</si>
  <si>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</si>
  <si>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</si>
  <si>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</si>
  <si>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</si>
  <si>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</si>
  <si>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</si>
  <si>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</si>
  <si>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</si>
  <si>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</si>
  <si>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</si>
  <si>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</si>
  <si>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</si>
  <si>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</si>
  <si>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</si>
  <si>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</si>
  <si>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</si>
  <si>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</si>
  <si>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</si>
  <si>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</si>
  <si>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</si>
  <si>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</si>
  <si>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</si>
  <si>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</si>
  <si>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</si>
  <si>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</si>
  <si>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</si>
  <si>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</si>
  <si>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</si>
  <si>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</si>
  <si>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</si>
  <si>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</si>
  <si>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</si>
  <si>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</si>
  <si>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</si>
  <si>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</si>
  <si>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</si>
  <si>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</si>
  <si>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</si>
  <si>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</si>
  <si>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</si>
  <si>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</si>
  <si>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</si>
  <si>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</si>
  <si>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</si>
  <si>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</si>
  <si>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</si>
  <si>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</si>
  <si>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</si>
  <si>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</si>
  <si>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</si>
  <si>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</si>
  <si>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</si>
  <si>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</si>
  <si>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</si>
  <si>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</si>
  <si>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</si>
  <si>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</si>
  <si>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</si>
  <si>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</si>
  <si>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</si>
  <si>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</si>
  <si>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</si>
  <si>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</si>
  <si>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</si>
  <si>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</si>
  <si>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</si>
  <si>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</si>
  <si>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</si>
  <si>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</si>
  <si>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</si>
  <si>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</si>
  <si>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</si>
  <si>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</si>
  <si>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</si>
  <si>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</si>
  <si>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</si>
  <si>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</si>
  <si>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</si>
  <si>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</si>
  <si>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</si>
  <si>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</si>
  <si>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</si>
  <si>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</si>
  <si>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</si>
  <si>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</si>
  <si>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</si>
  <si>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</si>
  <si>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</si>
  <si>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</si>
  <si>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</si>
  <si>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</si>
  <si>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</si>
  <si>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</si>
  <si>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</si>
  <si>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</si>
  <si>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</si>
  <si>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</si>
  <si>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</si>
  <si>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</si>
  <si>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</si>
  <si>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</si>
  <si>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</si>
  <si>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</si>
  <si>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</si>
  <si>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</si>
  <si>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</si>
  <si>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</si>
  <si>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</si>
  <si>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</si>
  <si>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</si>
  <si>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</si>
  <si>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</si>
  <si>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</si>
  <si>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</si>
  <si>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</si>
  <si>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</si>
  <si>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</si>
  <si>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</si>
  <si>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</si>
  <si>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</si>
  <si>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</si>
  <si>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</si>
  <si>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</si>
  <si>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</si>
  <si>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</si>
  <si>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</si>
  <si>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</si>
  <si>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</si>
  <si>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</si>
  <si>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</si>
  <si>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</si>
  <si>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</si>
  <si>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</si>
  <si>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</si>
  <si>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</si>
  <si>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</si>
  <si>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</si>
  <si>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</si>
  <si>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</si>
  <si>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</si>
  <si>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</si>
  <si>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</si>
  <si>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</si>
  <si>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</si>
  <si>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</si>
  <si>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</si>
  <si>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</si>
  <si>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</si>
  <si>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</si>
  <si>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</si>
  <si>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</si>
  <si>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</si>
  <si>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</si>
  <si>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</si>
  <si>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</si>
  <si>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</si>
  <si>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</si>
  <si>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</si>
  <si>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</si>
  <si>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</si>
  <si>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</si>
  <si>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</si>
  <si>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</si>
  <si>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</si>
  <si>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</si>
  <si>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</si>
  <si>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</si>
  <si>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</si>
  <si>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</si>
  <si>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</si>
  <si>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</si>
  <si>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</si>
  <si>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</si>
  <si>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</si>
  <si>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</si>
  <si>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</si>
  <si>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</si>
  <si>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</si>
  <si>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</si>
  <si>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</si>
  <si>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</si>
  <si>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</si>
  <si>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</si>
  <si>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</si>
  <si>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</si>
  <si>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</si>
  <si>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</si>
  <si>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</si>
  <si>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</si>
  <si>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</si>
  <si>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</si>
  <si>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</si>
  <si>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</si>
  <si>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</si>
  <si>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</si>
  <si>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</si>
  <si>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</si>
  <si>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</si>
  <si>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</si>
  <si>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</si>
  <si>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</si>
  <si>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</si>
  <si>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</si>
  <si>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</si>
  <si>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</si>
  <si>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</si>
  <si>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</si>
  <si>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</si>
  <si>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</si>
  <si>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</si>
  <si>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</si>
  <si>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</si>
  <si>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</si>
  <si>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</si>
  <si>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</si>
  <si>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</si>
  <si>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</si>
  <si>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</si>
  <si>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</si>
  <si>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</si>
  <si>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</si>
  <si>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</si>
  <si>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</si>
  <si>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</si>
  <si>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</si>
  <si>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</si>
  <si>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</si>
  <si>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</si>
  <si>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</si>
  <si>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</si>
  <si>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</si>
  <si>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</si>
  <si>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</si>
  <si>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</si>
  <si>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</si>
  <si>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</si>
  <si>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</si>
  <si>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</si>
  <si>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</si>
  <si>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</si>
  <si>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</si>
  <si>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</si>
  <si>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</si>
  <si>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</si>
  <si>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</si>
  <si>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</si>
  <si>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</si>
  <si>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</si>
  <si>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</si>
  <si>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</si>
  <si>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</si>
  <si>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</si>
  <si>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</si>
  <si>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</si>
  <si>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</si>
  <si>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</si>
  <si>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</si>
  <si>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</si>
  <si>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</si>
  <si>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</si>
  <si>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</si>
  <si>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</si>
  <si>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</si>
  <si>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</si>
  <si>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</si>
  <si>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</si>
  <si>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</si>
  <si>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</si>
  <si>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</si>
  <si>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</si>
  <si>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</si>
  <si>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</si>
  <si>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</si>
  <si>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</si>
  <si>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</si>
  <si>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</si>
  <si>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</si>
  <si>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</si>
  <si>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</si>
  <si>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</si>
  <si>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</si>
  <si>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</si>
  <si>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</si>
  <si>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</si>
  <si>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</si>
  <si>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</si>
  <si>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</si>
  <si>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</si>
  <si>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</si>
  <si>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</si>
  <si>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</si>
  <si>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</si>
  <si>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</si>
  <si>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</si>
  <si>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</si>
  <si>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</si>
  <si>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</si>
  <si>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</si>
  <si>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</si>
  <si>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</si>
  <si>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</si>
  <si>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</si>
  <si>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</si>
  <si>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</si>
  <si>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</si>
  <si>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</si>
  <si>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</si>
  <si>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</si>
  <si>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</si>
  <si>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</si>
  <si>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</si>
  <si>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</si>
  <si>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</si>
  <si>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</si>
  <si>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</si>
  <si>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</si>
  <si>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</si>
  <si>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</si>
  <si>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</si>
  <si>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</si>
  <si>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</si>
  <si>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</si>
  <si>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</si>
  <si>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</si>
  <si>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</si>
  <si>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</si>
  <si>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</si>
  <si>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</si>
  <si>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</si>
  <si>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</si>
  <si>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</si>
  <si>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</si>
  <si>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</si>
  <si>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</si>
  <si>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</si>
  <si>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</si>
  <si>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</si>
  <si>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</si>
  <si>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</si>
  <si>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</si>
  <si>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</si>
  <si>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</si>
  <si>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</si>
  <si>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</si>
  <si>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</si>
  <si>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</si>
  <si>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</si>
  <si>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</si>
  <si>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</si>
  <si>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</si>
  <si>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</si>
  <si>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</si>
  <si>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</si>
  <si>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</si>
  <si>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</si>
  <si>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</si>
  <si>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</si>
  <si>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</si>
  <si>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</si>
  <si>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</si>
  <si>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</si>
  <si>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</si>
  <si>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</si>
  <si>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</si>
  <si>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</si>
  <si>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</si>
  <si>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</si>
  <si>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</si>
  <si>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</si>
  <si>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</si>
  <si>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</si>
  <si>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</si>
  <si>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</si>
  <si>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</si>
  <si>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</si>
  <si>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</si>
  <si>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</si>
  <si>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</si>
  <si>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</si>
  <si>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</si>
  <si>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</si>
  <si>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</si>
  <si>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</si>
  <si>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</si>
  <si>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</si>
  <si>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</si>
  <si>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</si>
  <si>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</si>
  <si>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</si>
  <si>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</si>
  <si>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</si>
  <si>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</si>
  <si>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</si>
  <si>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</si>
  <si>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</si>
  <si>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</si>
  <si>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</si>
  <si>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</si>
  <si>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</si>
  <si>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</si>
  <si>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</si>
  <si>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</si>
  <si>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</si>
  <si>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</si>
  <si>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</si>
  <si>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</si>
  <si>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</si>
  <si>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</si>
  <si>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</si>
  <si>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</si>
  <si>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</si>
  <si>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</si>
  <si>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</si>
  <si>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</si>
  <si>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</si>
  <si>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</si>
  <si>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</si>
  <si>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</si>
  <si>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</si>
  <si>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</si>
  <si>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</si>
  <si>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</si>
  <si>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</si>
  <si>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</si>
  <si>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</si>
  <si>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</si>
  <si>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</si>
  <si>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</si>
  <si>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</si>
  <si>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</si>
  <si>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</si>
  <si>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</si>
  <si>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</si>
  <si>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</si>
  <si>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</si>
  <si>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</si>
  <si>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</si>
  <si>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</si>
  <si>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</si>
  <si>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</si>
  <si>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</si>
  <si>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</si>
  <si>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</si>
  <si>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</si>
  <si>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</si>
  <si>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</si>
  <si>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</si>
  <si>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</si>
  <si>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</si>
  <si>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</si>
  <si>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</si>
  <si>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</si>
  <si>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</si>
  <si>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</si>
  <si>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</si>
  <si>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</si>
  <si>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</si>
  <si>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</si>
  <si>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</si>
  <si>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</si>
  <si>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</si>
  <si>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</si>
  <si>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</si>
  <si>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</si>
  <si>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</si>
  <si>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</si>
  <si>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</si>
  <si>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</si>
  <si>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</si>
  <si>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</si>
  <si>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</si>
  <si>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</si>
  <si>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</si>
  <si>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</si>
  <si>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</si>
  <si>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</si>
  <si>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</si>
  <si>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</si>
  <si>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</si>
  <si>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</si>
  <si>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</si>
  <si>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</si>
  <si>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</si>
  <si>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</si>
  <si>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</si>
  <si>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</si>
  <si>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</si>
  <si>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</si>
  <si>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</si>
  <si>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</si>
  <si>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</si>
  <si>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</si>
  <si>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</si>
  <si>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</si>
  <si>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</si>
  <si>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</si>
  <si>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</si>
  <si>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</si>
  <si>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</si>
  <si>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</si>
  <si>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</si>
  <si>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</si>
  <si>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</si>
  <si>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</si>
  <si>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</si>
  <si>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</si>
  <si>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</si>
  <si>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</si>
  <si>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</si>
  <si>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</si>
  <si>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</si>
  <si>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</si>
  <si>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</si>
  <si>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</si>
  <si>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</si>
  <si>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</si>
  <si>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</si>
  <si>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</si>
  <si>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</si>
  <si>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</si>
  <si>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</si>
  <si>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</si>
  <si>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</si>
  <si>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</si>
  <si>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</si>
  <si>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</si>
  <si>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</si>
  <si>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</si>
  <si>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</si>
  <si>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</si>
  <si>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</si>
  <si>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</si>
  <si>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</si>
  <si>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</si>
  <si>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</si>
  <si>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</si>
  <si>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</si>
  <si>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</si>
  <si>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</si>
  <si>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</si>
  <si>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</si>
  <si>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</si>
  <si>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</si>
  <si>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</si>
  <si>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</si>
  <si>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</si>
  <si>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</si>
  <si>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</si>
  <si>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</si>
  <si>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</si>
  <si>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</si>
  <si>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</si>
  <si>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</si>
  <si>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</si>
  <si>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</si>
  <si>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</si>
  <si>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</si>
  <si>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</si>
  <si>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</si>
  <si>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</si>
  <si>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</si>
  <si>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</si>
  <si>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</si>
  <si>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</si>
  <si>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</si>
  <si>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</si>
  <si>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</si>
  <si>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</si>
  <si>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</si>
  <si>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</si>
  <si>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</si>
  <si>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</si>
  <si>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</si>
  <si>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</si>
  <si>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</si>
  <si>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</si>
  <si>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</si>
  <si>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</si>
  <si>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</si>
  <si>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</si>
  <si>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</si>
  <si>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</si>
  <si>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</si>
  <si>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</si>
  <si>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</si>
  <si>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</si>
  <si>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</si>
  <si>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</si>
  <si>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</si>
  <si>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</si>
  <si>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</si>
  <si>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</si>
  <si>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</si>
  <si>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</si>
  <si>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</si>
  <si>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</si>
  <si>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</si>
  <si>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</si>
  <si>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</si>
  <si>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</si>
  <si>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</si>
  <si>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</si>
  <si>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</si>
  <si>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</si>
  <si>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</si>
  <si>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</si>
  <si>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</si>
  <si>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</si>
  <si>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</si>
  <si>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</si>
  <si>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</si>
  <si>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</si>
  <si>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</si>
  <si>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</si>
  <si>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</si>
  <si>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</si>
  <si>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</si>
  <si>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</si>
  <si>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</si>
  <si>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</si>
  <si>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</si>
  <si>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</si>
  <si>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</si>
  <si>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</si>
  <si>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</si>
  <si>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</si>
  <si>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</si>
  <si>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</si>
  <si>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</si>
  <si>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</si>
  <si>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</si>
  <si>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</si>
  <si>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</si>
  <si>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</si>
  <si>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</si>
  <si>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</si>
  <si>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</si>
  <si>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</si>
  <si>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</si>
  <si>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</si>
  <si>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</si>
  <si>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</si>
  <si>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</si>
  <si>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</si>
  <si>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</si>
  <si>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</si>
  <si>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</si>
  <si>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</si>
  <si>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</si>
  <si>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</si>
  <si>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</si>
  <si>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</si>
  <si>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</si>
  <si>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</si>
  <si>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</si>
  <si>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</si>
  <si>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</si>
  <si>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</si>
  <si>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</si>
  <si>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</si>
  <si>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</si>
  <si>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</si>
  <si>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</si>
  <si>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</si>
  <si>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</si>
  <si>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</si>
  <si>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</si>
  <si>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</si>
  <si>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</si>
  <si>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</si>
  <si>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</si>
  <si>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</si>
  <si>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</si>
  <si>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</si>
  <si>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</si>
  <si>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</si>
  <si>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</si>
  <si>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</si>
  <si>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</si>
  <si>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</si>
  <si>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</si>
  <si>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</si>
  <si>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</si>
  <si>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</si>
  <si>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</si>
  <si>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</si>
  <si>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</si>
  <si>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</si>
  <si>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</si>
  <si>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</si>
  <si>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</si>
  <si>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</si>
  <si>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</si>
  <si>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</si>
  <si>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</si>
  <si>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</si>
  <si>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</si>
  <si>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</si>
  <si>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</si>
  <si>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</si>
  <si>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</si>
  <si>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</si>
  <si>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</si>
  <si>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</si>
  <si>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</si>
  <si>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</si>
  <si>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</si>
  <si>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</si>
  <si>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</si>
  <si>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</si>
  <si>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</si>
  <si>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</si>
  <si>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</si>
  <si>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</si>
  <si>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</si>
  <si>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</si>
  <si>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</si>
  <si>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</si>
  <si>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</si>
  <si>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</si>
  <si>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</si>
  <si>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</si>
  <si>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</si>
  <si>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</si>
  <si>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</si>
  <si>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</si>
  <si>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</si>
  <si>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</si>
  <si>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</si>
  <si>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</si>
  <si>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</si>
  <si>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</si>
  <si>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</si>
  <si>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</si>
  <si>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</si>
  <si>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</si>
  <si>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</si>
  <si>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</si>
  <si>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</si>
  <si>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</si>
  <si>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</si>
  <si>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</si>
  <si>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</si>
  <si>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</si>
  <si>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</si>
  <si>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</si>
  <si>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</si>
  <si>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</si>
  <si>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</si>
  <si>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</si>
  <si>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</si>
  <si>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</si>
  <si>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</si>
  <si>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</si>
  <si>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</si>
  <si>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</si>
  <si>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</si>
  <si>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</si>
  <si>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</si>
  <si>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</si>
  <si>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</si>
  <si>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</si>
  <si>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</si>
  <si>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</si>
  <si>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</si>
  <si>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</si>
  <si>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</si>
  <si>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</si>
  <si>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</si>
  <si>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</si>
  <si>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</si>
  <si>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</si>
  <si>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</si>
  <si>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</si>
  <si>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</si>
  <si>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</si>
  <si>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</si>
  <si>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</si>
  <si>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</si>
  <si>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</si>
  <si>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</si>
  <si>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</si>
  <si>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</si>
  <si>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</si>
  <si>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</si>
  <si>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</si>
  <si>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</si>
  <si>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</si>
  <si>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</si>
  <si>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</si>
  <si>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</si>
  <si>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</si>
  <si>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</si>
  <si>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</si>
  <si>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</si>
  <si>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</si>
  <si>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</si>
  <si>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</si>
  <si>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</si>
  <si>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</si>
  <si>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</si>
  <si>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</si>
  <si>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</si>
  <si>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</si>
  <si>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</si>
  <si>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</si>
  <si>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</si>
  <si>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</si>
  <si>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</si>
  <si>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</si>
  <si>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</si>
  <si>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</si>
  <si>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</si>
  <si>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</si>
  <si>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</si>
  <si>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</si>
  <si>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</si>
  <si>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</si>
  <si>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</si>
  <si>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</si>
  <si>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</si>
  <si>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</si>
  <si>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</si>
  <si>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</si>
  <si>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</si>
  <si>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</si>
  <si>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</si>
  <si>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</si>
  <si>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</si>
  <si>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</si>
  <si>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</si>
  <si>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</si>
  <si>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</si>
  <si>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</si>
  <si>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</si>
  <si>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</si>
  <si>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</si>
  <si>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</si>
  <si>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</si>
  <si>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</si>
  <si>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</si>
  <si>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</si>
  <si>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</si>
  <si>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</si>
  <si>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</si>
  <si>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</si>
  <si>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</si>
  <si>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</si>
  <si>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</si>
  <si>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</si>
  <si>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</si>
  <si>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</si>
  <si>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</si>
  <si>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</si>
  <si>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</si>
  <si>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</si>
  <si>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</si>
  <si>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</si>
  <si>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</si>
  <si>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</si>
  <si>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</si>
  <si>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</si>
  <si>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</si>
  <si>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</si>
  <si>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</si>
  <si>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</si>
  <si>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</si>
  <si>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</si>
  <si>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</si>
  <si>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</si>
  <si>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</si>
  <si>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</si>
  <si>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</si>
  <si>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</si>
  <si>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</si>
  <si>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</si>
  <si>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</si>
  <si>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</si>
  <si>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</si>
  <si>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</si>
  <si>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</si>
  <si>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</si>
  <si>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</si>
  <si>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</si>
  <si>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</si>
  <si>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</si>
  <si>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</si>
  <si>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</si>
  <si>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</si>
  <si>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</si>
  <si>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</si>
  <si>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</si>
  <si>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</si>
  <si>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</si>
  <si>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</si>
  <si>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</si>
  <si>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</si>
  <si>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</si>
  <si>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</si>
  <si>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</si>
  <si>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</si>
  <si>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</si>
  <si>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</si>
  <si>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</si>
  <si>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</si>
  <si>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</si>
  <si>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</si>
  <si>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</si>
  <si>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</si>
  <si>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</si>
  <si>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</si>
  <si>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</si>
  <si>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</si>
  <si>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</si>
  <si>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</si>
  <si>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</si>
  <si>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</si>
  <si>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</si>
  <si>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</si>
  <si>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</si>
  <si>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</si>
  <si>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</si>
  <si>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</si>
  <si>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</si>
  <si>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</si>
  <si>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</si>
  <si>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</si>
  <si>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</si>
  <si>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</si>
  <si>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</si>
  <si>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</si>
  <si>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</si>
  <si>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</si>
  <si>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</si>
  <si>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</si>
  <si>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</si>
  <si>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</si>
  <si>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</si>
  <si>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</si>
  <si>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</si>
  <si>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</si>
  <si>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</si>
  <si>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</si>
  <si>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</si>
  <si>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</si>
  <si>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</si>
  <si>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</si>
  <si>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</si>
  <si>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</si>
  <si>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</si>
  <si>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</si>
  <si>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</si>
  <si>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</si>
  <si>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</si>
  <si>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</si>
  <si>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</si>
  <si>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</si>
  <si>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</si>
  <si>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</si>
  <si>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</si>
  <si>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</si>
  <si>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</si>
  <si>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</si>
  <si>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</si>
  <si>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</si>
  <si>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</si>
  <si>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</si>
  <si>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</si>
  <si>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</si>
  <si>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</si>
  <si>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</si>
  <si>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</si>
  <si>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</si>
  <si>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</si>
  <si>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</si>
  <si>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</si>
  <si>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</si>
  <si>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</si>
  <si>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</si>
  <si>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</si>
  <si>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</si>
  <si>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</si>
  <si>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</si>
  <si>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</si>
  <si>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</si>
  <si>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</si>
  <si>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</si>
  <si>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</si>
  <si>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</si>
  <si>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</si>
  <si>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</si>
  <si>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</si>
  <si>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</si>
  <si>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</si>
  <si>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</si>
  <si>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</si>
  <si>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</si>
  <si>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</si>
  <si>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</si>
  <si>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</si>
  <si>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</si>
  <si>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</si>
  <si>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</si>
  <si>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</si>
  <si>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</si>
  <si>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</si>
  <si>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</si>
  <si>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</si>
  <si>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</si>
  <si>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</si>
  <si>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</si>
  <si>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</si>
  <si>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</si>
  <si>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</si>
  <si>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</si>
  <si>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</si>
  <si>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</si>
  <si>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</si>
  <si>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</si>
  <si>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</si>
  <si>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</si>
  <si>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</si>
  <si>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</si>
  <si>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</si>
  <si>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</si>
  <si>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</si>
  <si>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</si>
  <si>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</si>
  <si>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</si>
  <si>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</si>
  <si>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</si>
  <si>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</si>
  <si>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</si>
  <si>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</si>
  <si>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</si>
  <si>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</si>
  <si>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</si>
  <si>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</si>
  <si>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</si>
  <si>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</si>
  <si>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</si>
  <si>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</si>
  <si>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</si>
  <si>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</si>
  <si>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</si>
  <si>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</si>
  <si>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</si>
  <si>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</si>
  <si>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</si>
  <si>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</si>
  <si>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</si>
  <si>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</si>
  <si>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</si>
  <si>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</si>
  <si>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</si>
  <si>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</si>
  <si>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</si>
  <si>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</si>
  <si>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</si>
  <si>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</si>
  <si>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</si>
  <si>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</si>
  <si>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</si>
  <si>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</si>
  <si>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</si>
  <si>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</si>
  <si>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</si>
  <si>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</si>
  <si>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</si>
  <si>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</si>
  <si>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</si>
  <si>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</si>
  <si>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</si>
  <si>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</si>
  <si>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</si>
  <si>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</si>
  <si>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</si>
  <si>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</si>
  <si>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</si>
  <si>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</si>
  <si>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</si>
  <si>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</si>
  <si>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</si>
  <si>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</si>
  <si>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</si>
  <si>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</si>
  <si>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</si>
  <si>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</si>
  <si>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</si>
  <si>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</si>
  <si>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</si>
  <si>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</si>
  <si>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</si>
  <si>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</si>
  <si>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</si>
  <si>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</si>
  <si>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</si>
  <si>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</si>
  <si>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</si>
  <si>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</si>
  <si>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</si>
  <si>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</si>
  <si>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</si>
  <si>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</si>
  <si>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</si>
  <si>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</si>
  <si>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</si>
  <si>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</si>
  <si>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</si>
  <si>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</si>
  <si>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</si>
  <si>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</si>
  <si>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</si>
  <si>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</si>
  <si>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</si>
  <si>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</si>
  <si>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</si>
  <si>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</si>
  <si>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</si>
  <si>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</si>
  <si>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</si>
  <si>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</si>
  <si>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</si>
  <si>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</si>
  <si>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</si>
  <si>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</si>
  <si>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</si>
  <si>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</si>
  <si>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</si>
  <si>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</si>
  <si>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</si>
  <si>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</si>
  <si>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</si>
  <si>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</si>
  <si>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</si>
  <si>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</si>
  <si>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</si>
  <si>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</si>
  <si>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</si>
  <si>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</si>
  <si>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</si>
  <si>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</si>
  <si>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</si>
  <si>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</si>
  <si>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</si>
  <si>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</si>
  <si>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</si>
  <si>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</si>
  <si>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</si>
  <si>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</si>
  <si>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</si>
  <si>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</si>
  <si>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</si>
  <si>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</si>
  <si>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</si>
  <si>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</si>
  <si>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</si>
  <si>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</si>
  <si>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</si>
  <si>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</si>
  <si>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</si>
  <si>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</si>
  <si>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</si>
  <si>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</si>
  <si>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</si>
  <si>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</si>
  <si>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</si>
  <si>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</si>
  <si>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</si>
  <si>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</si>
  <si>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</si>
  <si>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</si>
  <si>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</si>
  <si>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</si>
  <si>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</si>
  <si>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</si>
  <si>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</si>
  <si>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</si>
  <si>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</si>
  <si>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</si>
  <si>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</si>
  <si>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</si>
  <si>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</si>
  <si>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</si>
  <si>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</si>
  <si>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</si>
  <si>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</si>
  <si>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</si>
  <si>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</si>
  <si>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</si>
  <si>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</si>
  <si>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</si>
  <si>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</si>
  <si>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</si>
  <si>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</si>
  <si>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</si>
  <si>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</si>
  <si>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</si>
  <si>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</si>
  <si>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</si>
  <si>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</si>
  <si>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</si>
  <si>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</si>
  <si>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</si>
  <si>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</si>
  <si>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</si>
  <si>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</si>
  <si>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</si>
  <si>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</si>
  <si>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</si>
  <si>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</si>
  <si>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</si>
  <si>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</si>
  <si>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</si>
  <si>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</si>
  <si>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</si>
  <si>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</si>
  <si>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</si>
  <si>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</si>
  <si>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</si>
  <si>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</si>
  <si>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</si>
  <si>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</si>
  <si>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</si>
  <si>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</si>
  <si>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</si>
  <si>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</si>
  <si>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</si>
  <si>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</si>
  <si>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</si>
  <si>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</si>
  <si>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</si>
  <si>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</si>
  <si>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</si>
  <si>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</si>
  <si>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</si>
  <si>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</si>
  <si>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</si>
  <si>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</si>
  <si>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</si>
  <si>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</si>
  <si>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</si>
  <si>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</si>
  <si>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</si>
  <si>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</si>
  <si>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</si>
  <si>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</si>
  <si>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</si>
  <si>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</si>
  <si>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</si>
  <si>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</si>
  <si>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</si>
  <si>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</si>
  <si>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</si>
  <si>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</si>
  <si>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</si>
  <si>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</si>
  <si>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</si>
  <si>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</si>
  <si>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</si>
  <si>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</si>
  <si>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</si>
  <si>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</si>
  <si>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</si>
  <si>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</si>
  <si>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</si>
  <si>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</si>
  <si>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</si>
  <si>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</si>
  <si>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</si>
  <si>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</si>
  <si>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</si>
  <si>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</si>
  <si>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</si>
  <si>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</si>
  <si>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</si>
  <si>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</si>
  <si>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</si>
  <si>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</si>
  <si>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</si>
  <si>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</si>
  <si>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</si>
  <si>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</si>
  <si>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</si>
  <si>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</si>
  <si>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</si>
  <si>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</si>
  <si>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</si>
  <si>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</si>
  <si>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</si>
  <si>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</si>
  <si>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</si>
  <si>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</si>
  <si>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</si>
  <si>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</si>
  <si>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</si>
  <si>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</si>
  <si>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</si>
  <si>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</si>
  <si>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</si>
  <si>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</si>
  <si>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</si>
  <si>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</si>
  <si>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</si>
  <si>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</si>
  <si>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</si>
  <si>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</si>
  <si>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</si>
  <si>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</si>
  <si>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</si>
  <si>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</si>
  <si>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</si>
  <si>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</si>
  <si>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</si>
  <si>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</si>
  <si>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</si>
  <si>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</si>
  <si>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</si>
  <si>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</si>
  <si>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</si>
  <si>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</si>
  <si>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</si>
  <si>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</si>
  <si>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</si>
  <si>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</si>
  <si>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</si>
  <si>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</si>
  <si>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</si>
  <si>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</si>
  <si>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</si>
  <si>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</si>
  <si>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</si>
  <si>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</si>
  <si>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</si>
  <si>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</si>
  <si>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</si>
  <si>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</si>
  <si>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</si>
  <si>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</si>
  <si>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</si>
  <si>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</si>
  <si>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</si>
  <si>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</si>
  <si>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</si>
  <si>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</si>
  <si>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</si>
  <si>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</si>
  <si>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</si>
  <si>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</si>
  <si>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</si>
  <si>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</si>
  <si>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</si>
  <si>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</si>
  <si>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</si>
  <si>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</si>
  <si>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</si>
  <si>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</si>
  <si>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</si>
  <si>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</si>
  <si>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</si>
  <si>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</si>
  <si>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</si>
  <si>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</si>
  <si>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</si>
  <si>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</si>
  <si>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</si>
  <si>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</si>
  <si>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</si>
  <si>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</si>
  <si>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</si>
  <si>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</si>
  <si>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</si>
  <si>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</si>
  <si>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</si>
  <si>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</si>
  <si>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</si>
  <si>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</si>
  <si>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</si>
  <si>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</si>
  <si>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</si>
  <si>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</si>
  <si>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</si>
  <si>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</si>
  <si>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</si>
  <si>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</si>
  <si>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</si>
  <si>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</si>
  <si>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</si>
  <si>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</si>
  <si>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</si>
  <si>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</si>
  <si>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</si>
  <si>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</si>
  <si>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</si>
  <si>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</si>
  <si>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</si>
  <si>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</si>
  <si>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</si>
  <si>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</si>
  <si>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</si>
  <si>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</si>
  <si>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</si>
  <si>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</si>
  <si>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</si>
  <si>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</si>
  <si>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</si>
  <si>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</si>
  <si>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</si>
  <si>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</si>
  <si>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</si>
  <si>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</si>
  <si>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</si>
  <si>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</si>
  <si>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</si>
  <si>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</si>
  <si>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</si>
  <si>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</si>
  <si>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</si>
  <si>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</si>
  <si>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</si>
  <si>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</si>
  <si>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</si>
  <si>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</si>
  <si>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</si>
  <si>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</si>
  <si>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</si>
  <si>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</si>
  <si>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</si>
  <si>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</si>
  <si>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</si>
  <si>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</si>
  <si>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</si>
  <si>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</si>
  <si>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</si>
  <si>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</si>
  <si>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</si>
  <si>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</si>
  <si>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</si>
  <si>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</si>
  <si>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</si>
  <si>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</si>
  <si>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</si>
  <si>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</si>
  <si>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</si>
  <si>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</si>
  <si>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</si>
  <si>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</si>
  <si>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</si>
  <si>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</si>
  <si>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</si>
  <si>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</si>
  <si>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</si>
  <si>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</si>
  <si>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</si>
  <si>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</si>
  <si>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</si>
  <si>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</si>
  <si>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</si>
  <si>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</si>
  <si>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</si>
  <si>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</si>
  <si>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</si>
  <si>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</si>
  <si>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</si>
  <si>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</si>
  <si>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</si>
  <si>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</si>
  <si>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</si>
  <si>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</si>
  <si>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</si>
  <si>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</si>
  <si>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</si>
  <si>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</si>
  <si>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</si>
  <si>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</si>
  <si>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</si>
  <si>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</si>
  <si>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</si>
  <si>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</si>
  <si>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</si>
  <si>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</si>
  <si>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</si>
  <si>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</si>
  <si>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</si>
  <si>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</si>
  <si>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</si>
  <si>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</si>
  <si>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</si>
  <si>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</si>
  <si>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</si>
  <si>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</si>
  <si>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</si>
  <si>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</si>
  <si>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</si>
  <si>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</si>
  <si>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</si>
  <si>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</si>
  <si>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</si>
  <si>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</si>
  <si>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</si>
  <si>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</si>
  <si>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</si>
  <si>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</si>
  <si>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</si>
  <si>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</si>
  <si>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</si>
  <si>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</si>
  <si>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</si>
  <si>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</si>
  <si>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</si>
  <si>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</si>
  <si>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</si>
  <si>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</si>
  <si>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</si>
  <si>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</si>
  <si>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</si>
  <si>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</si>
  <si>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</si>
  <si>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</si>
  <si>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</si>
  <si>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</si>
  <si>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</si>
  <si>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</si>
  <si>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</si>
  <si>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</si>
  <si>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</si>
  <si>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</si>
  <si>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</si>
  <si>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</si>
  <si>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</si>
  <si>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</si>
  <si>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</si>
  <si>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</si>
  <si>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</si>
  <si>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</si>
  <si>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</si>
  <si>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</si>
  <si>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</si>
  <si>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</si>
  <si>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</si>
  <si>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</si>
  <si>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</si>
  <si>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</si>
  <si>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</si>
  <si>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</si>
  <si>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</si>
  <si>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</si>
  <si>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</si>
  <si>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</si>
  <si>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</si>
  <si>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</si>
  <si>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</si>
  <si>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</si>
  <si>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</si>
  <si>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</si>
  <si>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</si>
  <si>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</si>
  <si>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</si>
  <si>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</si>
  <si>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</si>
  <si>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</si>
  <si>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</si>
  <si>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</si>
  <si>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</si>
  <si>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</si>
  <si>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</si>
  <si>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</si>
  <si>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</si>
  <si>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</si>
  <si>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</si>
  <si>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</si>
  <si>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</si>
  <si>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</si>
  <si>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</si>
  <si>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</si>
  <si>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</si>
  <si>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</si>
  <si>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</si>
  <si>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</si>
  <si>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</si>
  <si>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</si>
  <si>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</si>
  <si>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</si>
  <si>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</si>
  <si>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</si>
  <si>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</si>
  <si>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</si>
  <si>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</si>
  <si>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</si>
  <si>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</si>
  <si>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</si>
  <si>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</si>
  <si>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</si>
  <si>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</si>
  <si>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</si>
  <si>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</si>
  <si>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</si>
  <si>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</si>
  <si>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</si>
  <si>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</si>
  <si>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</si>
  <si>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</si>
  <si>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</si>
  <si>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</si>
  <si>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</si>
  <si>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</si>
  <si>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</si>
  <si>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</si>
  <si>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</si>
  <si>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</si>
  <si>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</si>
  <si>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</si>
  <si>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</si>
  <si>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</si>
  <si>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</si>
  <si>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</si>
  <si>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</si>
  <si>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</si>
  <si>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</si>
  <si>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</si>
  <si>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</si>
  <si>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</si>
  <si>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</si>
  <si>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</si>
  <si>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</si>
  <si>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</si>
  <si>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</si>
  <si>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</si>
  <si>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</si>
  <si>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</si>
  <si>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</si>
  <si>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</si>
  <si>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</si>
  <si>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</si>
  <si>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</si>
  <si>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</si>
  <si>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</si>
  <si>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</si>
  <si>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</si>
  <si>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</si>
  <si>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</si>
  <si>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</si>
  <si>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</si>
  <si>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</si>
  <si>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</si>
  <si>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</si>
  <si>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</si>
  <si>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</si>
  <si>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</si>
  <si>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</si>
  <si>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</si>
  <si>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</si>
  <si>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</si>
  <si>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</si>
  <si>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</si>
  <si>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</si>
  <si>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</si>
  <si>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</si>
  <si>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</si>
  <si>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</si>
  <si>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</si>
  <si>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</si>
  <si>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</si>
  <si>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</si>
  <si>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</si>
  <si>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</si>
  <si>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</si>
  <si>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</si>
  <si>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</si>
  <si>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</si>
  <si>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</si>
  <si>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</si>
  <si>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</si>
  <si>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</si>
  <si>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</si>
  <si>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</si>
  <si>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</si>
  <si>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</si>
  <si>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</si>
  <si>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</si>
  <si>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</si>
  <si>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</si>
  <si>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</si>
  <si>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</si>
  <si>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</si>
  <si>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</si>
  <si>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</si>
  <si>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</si>
  <si>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</si>
  <si>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</si>
  <si>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</si>
  <si>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</si>
  <si>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</si>
  <si>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</si>
  <si>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</si>
  <si>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</si>
  <si>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</si>
  <si>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</si>
  <si>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</si>
  <si>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</si>
  <si>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</si>
  <si>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</si>
  <si>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</si>
  <si>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</si>
  <si>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</si>
  <si>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</si>
  <si>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</si>
  <si>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</si>
  <si>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</si>
  <si>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</si>
  <si>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</si>
  <si>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</si>
  <si>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</si>
  <si>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</si>
  <si>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</si>
  <si>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</si>
  <si>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</si>
  <si>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</si>
  <si>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</si>
  <si>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</si>
  <si>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</si>
  <si>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</si>
  <si>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</si>
  <si>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</si>
  <si>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</si>
  <si>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</si>
  <si>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</si>
  <si>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</si>
  <si>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</si>
  <si>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</si>
  <si>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</si>
  <si>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</si>
  <si>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</si>
  <si>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</si>
  <si>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</si>
  <si>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</si>
  <si>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</si>
  <si>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</si>
  <si>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</si>
  <si>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</si>
  <si>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</si>
  <si>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</si>
  <si>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</si>
  <si>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</si>
  <si>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</si>
  <si>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</si>
  <si>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</si>
  <si>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</si>
  <si>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</si>
  <si>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</si>
  <si>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</si>
  <si>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</si>
  <si>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</si>
  <si>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</si>
  <si>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</si>
  <si>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</si>
  <si>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</si>
  <si>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</si>
  <si>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</si>
  <si>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</si>
  <si>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</si>
  <si>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</si>
  <si>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</si>
  <si>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</si>
  <si>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</si>
  <si>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</si>
  <si>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</si>
  <si>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</si>
  <si>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</si>
  <si>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</si>
  <si>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</si>
  <si>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</si>
  <si>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</si>
  <si>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</si>
  <si>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</si>
  <si>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</si>
  <si>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</si>
  <si>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</si>
  <si>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</si>
  <si>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</si>
  <si>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</si>
  <si>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</si>
  <si>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</si>
  <si>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</si>
  <si>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</si>
  <si>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</si>
  <si>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</si>
  <si>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</si>
  <si>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</si>
  <si>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</si>
  <si>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</si>
  <si>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</si>
  <si>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</si>
  <si>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</si>
  <si>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</si>
  <si>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</si>
  <si>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</si>
  <si>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</si>
  <si>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</si>
  <si>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</si>
  <si>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</si>
  <si>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</si>
  <si>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</si>
  <si>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</si>
  <si>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</si>
  <si>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</si>
  <si>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</si>
  <si>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</si>
  <si>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</si>
  <si>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</si>
  <si>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</si>
  <si>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</si>
  <si>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</si>
  <si>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</si>
  <si>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</si>
  <si>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</si>
  <si>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</si>
  <si>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</si>
  <si>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</si>
  <si>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</si>
  <si>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</si>
  <si>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</si>
  <si>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</si>
  <si>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</si>
  <si>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</si>
  <si>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</si>
  <si>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</si>
  <si>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</si>
  <si>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</si>
  <si>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</si>
  <si>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</si>
  <si>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</si>
  <si>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</si>
  <si>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</si>
  <si>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</si>
  <si>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</si>
  <si>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</si>
  <si>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</si>
  <si>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</si>
  <si>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</si>
  <si>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</si>
  <si>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</si>
  <si>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</si>
  <si>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</si>
  <si>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</si>
  <si>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</si>
  <si>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</si>
  <si>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</si>
  <si>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</si>
  <si>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</si>
  <si>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</si>
  <si>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</si>
  <si>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</si>
  <si>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</si>
  <si>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</si>
  <si>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</si>
  <si>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</si>
  <si>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</si>
  <si>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</si>
  <si>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</si>
  <si>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</si>
  <si>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</si>
  <si>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</si>
  <si>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</si>
  <si>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</si>
  <si>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</si>
  <si>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</si>
  <si>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</si>
  <si>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</si>
  <si>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</si>
  <si>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</si>
  <si>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</si>
  <si>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</si>
  <si>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</si>
  <si>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</si>
  <si>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</si>
  <si>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</si>
  <si>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</si>
  <si>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</si>
  <si>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</si>
  <si>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</si>
  <si>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</si>
  <si>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</si>
  <si>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</si>
  <si>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</si>
  <si>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</si>
  <si>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</si>
  <si>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</si>
  <si>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</si>
  <si>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</si>
  <si>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</si>
  <si>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</si>
  <si>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</si>
  <si>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</si>
  <si>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</si>
  <si>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</si>
  <si>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</si>
  <si>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</si>
  <si>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</si>
  <si>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</si>
  <si>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</si>
  <si>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</si>
  <si>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</si>
  <si>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</si>
  <si>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</si>
  <si>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</si>
  <si>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</si>
  <si>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</si>
  <si>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</si>
  <si>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</si>
  <si>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</si>
  <si>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</si>
  <si>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</si>
  <si>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</si>
  <si>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</si>
  <si>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</si>
  <si>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</si>
  <si>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</si>
  <si>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</si>
  <si>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</si>
  <si>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</si>
  <si>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</si>
  <si>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</si>
  <si>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</si>
  <si>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</si>
  <si>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</si>
  <si>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</si>
  <si>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</si>
  <si>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</si>
  <si>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</si>
  <si>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</si>
  <si>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</si>
  <si>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</si>
  <si>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</si>
  <si>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</si>
  <si>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</si>
  <si>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</si>
  <si>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</si>
  <si>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</si>
  <si>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</si>
  <si>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</si>
  <si>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</si>
  <si>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</si>
  <si>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</si>
  <si>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</si>
  <si>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</si>
  <si>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</si>
  <si>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</si>
  <si>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</si>
  <si>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</si>
  <si>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</si>
  <si>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</si>
  <si>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</si>
  <si>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</si>
  <si>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</si>
  <si>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</si>
  <si>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</si>
  <si>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</si>
  <si>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</si>
  <si>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</si>
  <si>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</si>
  <si>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</si>
  <si>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</si>
  <si>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</si>
  <si>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</si>
  <si>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</si>
  <si>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</si>
  <si>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</si>
  <si>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</si>
  <si>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</si>
  <si>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</si>
  <si>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</si>
  <si>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</si>
  <si>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</si>
  <si>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</si>
  <si>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</si>
  <si>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</si>
  <si>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</si>
  <si>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</si>
  <si>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</si>
  <si>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</si>
  <si>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</si>
  <si>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</si>
  <si>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</si>
  <si>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</si>
  <si>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</si>
  <si>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</si>
  <si>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</si>
  <si>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</si>
  <si>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</si>
  <si>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</si>
  <si>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</si>
  <si>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</si>
  <si>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</si>
  <si>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</si>
  <si>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</si>
  <si>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</si>
  <si>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</si>
  <si>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</si>
  <si>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</si>
  <si>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</si>
  <si>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</si>
  <si>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</si>
  <si>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</si>
  <si>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</si>
  <si>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</si>
  <si>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</si>
  <si>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</si>
  <si>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</si>
  <si>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</si>
  <si>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</si>
  <si>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</si>
  <si>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</si>
  <si>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</si>
  <si>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</si>
  <si>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</si>
  <si>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</si>
  <si>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</si>
  <si>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</si>
  <si>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</si>
  <si>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</si>
  <si>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</si>
  <si>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</si>
  <si>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</si>
  <si>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</si>
  <si>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</si>
  <si>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</si>
  <si>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</si>
  <si>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</si>
  <si>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</si>
  <si>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</si>
  <si>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</si>
  <si>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</si>
  <si>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</si>
  <si>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</si>
  <si>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</si>
  <si>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</si>
  <si>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</si>
  <si>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</si>
  <si>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</si>
  <si>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</si>
  <si>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</si>
  <si>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</si>
  <si>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</si>
  <si>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</si>
  <si>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</si>
  <si>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</si>
  <si>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</si>
  <si>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</si>
  <si>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</si>
  <si>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</si>
  <si>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</si>
  <si>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</si>
  <si>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</si>
  <si>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</si>
  <si>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</si>
  <si>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</si>
  <si>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</si>
  <si>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</si>
  <si>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</si>
  <si>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</si>
  <si>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</si>
  <si>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</si>
  <si>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</si>
  <si>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</si>
  <si>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</si>
  <si>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</si>
  <si>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</si>
  <si>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</si>
  <si>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</si>
  <si>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</si>
  <si>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</si>
  <si>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</si>
  <si>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</si>
  <si>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</si>
  <si>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</si>
  <si>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</si>
  <si>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</si>
  <si>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</si>
  <si>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</si>
  <si>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</si>
  <si>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</si>
  <si>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</si>
  <si>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</si>
  <si>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</si>
  <si>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</si>
  <si>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</si>
  <si>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</si>
  <si>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</si>
  <si>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</si>
  <si>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</si>
  <si>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</si>
  <si>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</si>
  <si>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</si>
  <si>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</si>
  <si>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</si>
  <si>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</si>
  <si>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</si>
  <si>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</si>
  <si>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</si>
  <si>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</si>
  <si>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</si>
  <si>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</si>
  <si>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</si>
  <si>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</si>
  <si>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</si>
  <si>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</si>
  <si>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</si>
  <si>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</si>
  <si>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</si>
  <si>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</si>
  <si>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</si>
  <si>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</si>
  <si>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</si>
  <si>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</si>
  <si>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</si>
  <si>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</si>
  <si>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</si>
  <si>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</si>
  <si>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</si>
  <si>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</si>
  <si>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</si>
  <si>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</si>
  <si>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</si>
  <si>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</si>
  <si>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</si>
  <si>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</si>
  <si>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</si>
  <si>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</si>
  <si>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</si>
  <si>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</si>
  <si>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</si>
  <si>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</si>
  <si>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</si>
  <si>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</si>
  <si>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</si>
  <si>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</si>
  <si>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</si>
  <si>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</si>
  <si>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</si>
  <si>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</si>
  <si>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</si>
  <si>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</si>
  <si>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</si>
  <si>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</si>
  <si>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</si>
  <si>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</si>
  <si>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</si>
  <si>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</si>
  <si>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</si>
  <si>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</si>
  <si>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</si>
  <si>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</si>
  <si>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</si>
  <si>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</si>
  <si>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</si>
  <si>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</si>
  <si>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</si>
  <si>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</si>
  <si>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</si>
  <si>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</si>
  <si>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</si>
  <si>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</si>
  <si>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</si>
  <si>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</si>
  <si>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2021-19-19002242020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</si>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</sst>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208" sqref="J20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2653</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2676</v>
      </c>
      <c r="D15" s="35"/>
      <c r="E15" s="35"/>
      <c r="F15" s="5"/>
      <c r="G15" s="32" t="s">
        <v>1168</v>
      </c>
      <c r="H15" s="103" t="s">
        <v>421</v>
      </c>
      <c r="I15" s="32" t="s">
        <v>2624</v>
      </c>
      <c r="J15" s="108" t="s">
        <v>2626</v>
      </c>
      <c r="L15" s="202" t="s">
        <v>8</v>
      </c>
      <c r="M15" s="202"/>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79"/>
      <c r="I20" s="142" t="s">
        <v>421</v>
      </c>
      <c r="J20" s="143" t="s">
        <v>426</v>
      </c>
      <c r="K20" s="144">
        <v>232424530</v>
      </c>
      <c r="L20" s="145"/>
      <c r="M20" s="145">
        <v>44561</v>
      </c>
      <c r="N20" s="128">
        <f>+(M20-L20)/30</f>
        <v>1485.3666666666666</v>
      </c>
      <c r="O20" s="131"/>
      <c r="U20" s="127"/>
      <c r="V20" s="105">
        <f ca="1">NOW()</f>
        <v>44193.578387847221</v>
      </c>
      <c r="W20" s="105">
        <f ca="1">NOW()</f>
        <v>44193.578387847221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2"/>
      <c r="I37" s="123"/>
      <c r="J37" s="123"/>
      <c r="K37" s="123"/>
      <c r="L37" s="123"/>
      <c r="M37" s="123"/>
      <c r="N37" s="123"/>
      <c r="O37" s="124"/>
    </row>
    <row r="38" spans="1:16" ht="21" customHeight="1" x14ac:dyDescent="0.3">
      <c r="A38" s="9"/>
      <c r="B38" s="171" t="str">
        <f>VLOOKUP(B20,EAS!A2:B1439,2,0)</f>
        <v>FUNDACION AMIGOS DEL PROGRESO</v>
      </c>
      <c r="C38" s="171"/>
      <c r="D38" s="171"/>
      <c r="E38" s="171"/>
      <c r="F38" s="171"/>
      <c r="G38" s="5"/>
      <c r="H38" s="125"/>
      <c r="I38" s="183" t="s">
        <v>7</v>
      </c>
      <c r="J38" s="183"/>
      <c r="K38" s="183"/>
      <c r="L38" s="183"/>
      <c r="M38" s="183"/>
      <c r="N38" s="183"/>
      <c r="O38" s="126"/>
    </row>
    <row r="39" spans="1:16" ht="42.9" customHeight="1" thickBot="1" x14ac:dyDescent="0.35">
      <c r="A39" s="10"/>
      <c r="B39" s="11"/>
      <c r="C39" s="11"/>
      <c r="D39" s="11"/>
      <c r="E39" s="11"/>
      <c r="F39" s="11"/>
      <c r="G39" s="11"/>
      <c r="H39" s="10"/>
      <c r="I39" s="215" t="s">
        <v>2677</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33" t="s">
        <v>4</v>
      </c>
      <c r="B43" s="234"/>
      <c r="C43" s="234"/>
      <c r="D43" s="234"/>
      <c r="E43" s="234"/>
      <c r="F43" s="234"/>
      <c r="G43" s="234"/>
      <c r="H43" s="234"/>
      <c r="I43" s="234"/>
      <c r="J43" s="234"/>
      <c r="K43" s="234"/>
      <c r="L43" s="234"/>
      <c r="M43" s="234"/>
      <c r="N43" s="234"/>
      <c r="O43" s="235"/>
      <c r="P43" s="76"/>
    </row>
    <row r="44" spans="1:16" ht="15" customHeight="1" x14ac:dyDescent="0.3">
      <c r="A44" s="236" t="s">
        <v>2654</v>
      </c>
      <c r="B44" s="237"/>
      <c r="C44" s="237"/>
      <c r="D44" s="237"/>
      <c r="E44" s="237"/>
      <c r="F44" s="237"/>
      <c r="G44" s="237"/>
      <c r="H44" s="237"/>
      <c r="I44" s="237"/>
      <c r="J44" s="237"/>
      <c r="K44" s="237"/>
      <c r="L44" s="237"/>
      <c r="M44" s="237"/>
      <c r="N44" s="237"/>
      <c r="O44" s="238"/>
    </row>
    <row r="45" spans="1:16" x14ac:dyDescent="0.3">
      <c r="A45" s="239"/>
      <c r="B45" s="240"/>
      <c r="C45" s="240"/>
      <c r="D45" s="240"/>
      <c r="E45" s="240"/>
      <c r="F45" s="240"/>
      <c r="G45" s="240"/>
      <c r="H45" s="240"/>
      <c r="I45" s="240"/>
      <c r="J45" s="240"/>
      <c r="K45" s="240"/>
      <c r="L45" s="240"/>
      <c r="M45" s="240"/>
      <c r="N45" s="240"/>
      <c r="O45" s="24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2678</v>
      </c>
      <c r="C48" s="117" t="s">
        <v>31</v>
      </c>
      <c r="D48" s="114" t="s">
        <v>2679</v>
      </c>
      <c r="E48" s="244">
        <v>40213</v>
      </c>
      <c r="F48" s="244">
        <v>40543</v>
      </c>
      <c r="G48" s="153">
        <f>IF(AND(E48&lt;&gt;"",F48&lt;&gt;""),((F48-E48)/30),"")</f>
        <v>11</v>
      </c>
      <c r="H48" s="115" t="s">
        <v>2694</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2678</v>
      </c>
      <c r="C49" s="117" t="s">
        <v>31</v>
      </c>
      <c r="D49" s="114" t="s">
        <v>2680</v>
      </c>
      <c r="E49" s="244">
        <v>39875</v>
      </c>
      <c r="F49" s="244">
        <v>40178</v>
      </c>
      <c r="G49" s="153">
        <f t="shared" ref="G49:G50" si="3">IF(AND(E49&lt;&gt;"",F49&lt;&gt;""),((F49-E49)/30),"")</f>
        <v>10.1</v>
      </c>
      <c r="H49" s="245" t="s">
        <v>2695</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2678</v>
      </c>
      <c r="C50" s="117" t="s">
        <v>31</v>
      </c>
      <c r="D50" s="114" t="s">
        <v>2681</v>
      </c>
      <c r="E50" s="244">
        <v>40945</v>
      </c>
      <c r="F50" s="244">
        <v>41274</v>
      </c>
      <c r="G50" s="153">
        <f t="shared" si="3"/>
        <v>10.966666666666667</v>
      </c>
      <c r="H50" s="115" t="s">
        <v>2696</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2678</v>
      </c>
      <c r="C51" s="117" t="s">
        <v>31</v>
      </c>
      <c r="D51" s="114" t="s">
        <v>2682</v>
      </c>
      <c r="E51" s="244">
        <v>41304</v>
      </c>
      <c r="F51" s="244">
        <v>41638</v>
      </c>
      <c r="G51" s="153">
        <f t="shared" ref="G51:G107" si="4">IF(AND(E51&lt;&gt;"",F51&lt;&gt;""),((F51-E51)/30),"")</f>
        <v>11.133333333333333</v>
      </c>
      <c r="H51" s="115" t="s">
        <v>2697</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2678</v>
      </c>
      <c r="C52" s="117" t="s">
        <v>31</v>
      </c>
      <c r="D52" s="114" t="s">
        <v>2683</v>
      </c>
      <c r="E52" s="244" t="s">
        <v>2684</v>
      </c>
      <c r="F52" s="114" t="s">
        <v>2691</v>
      </c>
      <c r="G52" s="153">
        <f t="shared" si="4"/>
        <v>12.366666666666667</v>
      </c>
      <c r="H52" s="115" t="s">
        <v>2698</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2678</v>
      </c>
      <c r="C53" s="117" t="s">
        <v>31</v>
      </c>
      <c r="D53" s="114" t="s">
        <v>2685</v>
      </c>
      <c r="E53" s="114" t="s">
        <v>2686</v>
      </c>
      <c r="F53" s="114" t="s">
        <v>2691</v>
      </c>
      <c r="G53" s="153">
        <f t="shared" si="4"/>
        <v>12.433333333333334</v>
      </c>
      <c r="H53" s="115" t="s">
        <v>2698</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2678</v>
      </c>
      <c r="C54" s="117" t="s">
        <v>31</v>
      </c>
      <c r="D54" s="114" t="s">
        <v>2687</v>
      </c>
      <c r="E54" s="114" t="s">
        <v>2688</v>
      </c>
      <c r="F54" s="114" t="s">
        <v>2692</v>
      </c>
      <c r="G54" s="153">
        <f t="shared" si="4"/>
        <v>3.9666666666666668</v>
      </c>
      <c r="H54" s="115" t="s">
        <v>2698</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2678</v>
      </c>
      <c r="C55" s="117" t="s">
        <v>31</v>
      </c>
      <c r="D55" s="114" t="s">
        <v>2687</v>
      </c>
      <c r="E55" s="114" t="s">
        <v>2688</v>
      </c>
      <c r="F55" s="114" t="s">
        <v>2692</v>
      </c>
      <c r="G55" s="153">
        <f t="shared" si="4"/>
        <v>3.9666666666666668</v>
      </c>
      <c r="H55" s="115" t="s">
        <v>2698</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2678</v>
      </c>
      <c r="C56" s="117" t="s">
        <v>31</v>
      </c>
      <c r="D56" s="114" t="s">
        <v>2687</v>
      </c>
      <c r="E56" s="114" t="s">
        <v>2688</v>
      </c>
      <c r="F56" s="114" t="s">
        <v>2692</v>
      </c>
      <c r="G56" s="153">
        <f t="shared" si="4"/>
        <v>3.9666666666666668</v>
      </c>
      <c r="H56" s="115" t="s">
        <v>2698</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2678</v>
      </c>
      <c r="C57" s="117" t="s">
        <v>31</v>
      </c>
      <c r="D57" s="114" t="s">
        <v>2689</v>
      </c>
      <c r="E57" s="114" t="s">
        <v>2690</v>
      </c>
      <c r="F57" s="114" t="s">
        <v>2693</v>
      </c>
      <c r="G57" s="153">
        <f t="shared" si="4"/>
        <v>5.0666666666666664</v>
      </c>
      <c r="H57" s="115" t="s">
        <v>2699</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2678</v>
      </c>
      <c r="C58" s="117" t="s">
        <v>31</v>
      </c>
      <c r="D58" s="114" t="s">
        <v>2689</v>
      </c>
      <c r="E58" s="114" t="s">
        <v>2690</v>
      </c>
      <c r="F58" s="114" t="s">
        <v>2693</v>
      </c>
      <c r="G58" s="153">
        <f t="shared" si="4"/>
        <v>5.0666666666666664</v>
      </c>
      <c r="H58" s="115" t="s">
        <v>2699</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11"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33" t="s">
        <v>2633</v>
      </c>
      <c r="B109" s="234"/>
      <c r="C109" s="234"/>
      <c r="D109" s="234"/>
      <c r="E109" s="234"/>
      <c r="F109" s="234"/>
      <c r="G109" s="234"/>
      <c r="H109" s="234"/>
      <c r="I109" s="234"/>
      <c r="J109" s="234"/>
      <c r="K109" s="234"/>
      <c r="L109" s="234"/>
      <c r="M109" s="234"/>
      <c r="N109" s="234"/>
      <c r="O109" s="235"/>
      <c r="P109" s="76"/>
    </row>
    <row r="110" spans="1:16" ht="15" customHeight="1" x14ac:dyDescent="0.3">
      <c r="A110" s="236" t="s">
        <v>2655</v>
      </c>
      <c r="B110" s="237"/>
      <c r="C110" s="237"/>
      <c r="D110" s="237"/>
      <c r="E110" s="237"/>
      <c r="F110" s="237"/>
      <c r="G110" s="237"/>
      <c r="H110" s="237"/>
      <c r="I110" s="237"/>
      <c r="J110" s="237"/>
      <c r="K110" s="237"/>
      <c r="L110" s="237"/>
      <c r="M110" s="237"/>
      <c r="N110" s="237"/>
      <c r="O110" s="238"/>
    </row>
    <row r="111" spans="1:16" ht="15" thickBot="1" x14ac:dyDescent="0.35">
      <c r="A111" s="239"/>
      <c r="B111" s="240"/>
      <c r="C111" s="240"/>
      <c r="D111" s="240"/>
      <c r="E111" s="240"/>
      <c r="F111" s="240"/>
      <c r="G111" s="240"/>
      <c r="H111" s="240"/>
      <c r="I111" s="240"/>
      <c r="J111" s="240"/>
      <c r="K111" s="240"/>
      <c r="L111" s="240"/>
      <c r="M111" s="240"/>
      <c r="N111" s="240"/>
      <c r="O111" s="241"/>
    </row>
    <row r="112" spans="1:16" s="1" customFormat="1" ht="26.25" customHeight="1" thickBot="1" x14ac:dyDescent="0.35">
      <c r="I112" s="221" t="s">
        <v>9</v>
      </c>
      <c r="J112" s="22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23" t="s">
        <v>2659</v>
      </c>
      <c r="B163" s="224"/>
      <c r="C163" s="224"/>
      <c r="D163" s="224"/>
      <c r="E163" s="225"/>
      <c r="F163" s="226" t="s">
        <v>2660</v>
      </c>
      <c r="G163" s="226"/>
      <c r="H163" s="226"/>
      <c r="I163" s="223" t="s">
        <v>2630</v>
      </c>
      <c r="J163" s="224"/>
      <c r="K163" s="224"/>
      <c r="L163" s="224"/>
      <c r="M163" s="224"/>
      <c r="N163" s="224"/>
      <c r="O163" s="225"/>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3" t="s">
        <v>2614</v>
      </c>
      <c r="C165" s="203"/>
      <c r="D165" s="203"/>
      <c r="E165" s="8"/>
      <c r="F165" s="5"/>
      <c r="G165" s="227" t="s">
        <v>2614</v>
      </c>
      <c r="H165" s="227"/>
      <c r="I165" s="228" t="s">
        <v>1164</v>
      </c>
      <c r="J165" s="229"/>
      <c r="K165" s="229"/>
      <c r="L165" s="229"/>
      <c r="M165" s="22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30" t="s">
        <v>2643</v>
      </c>
      <c r="J167" s="231"/>
      <c r="K167" s="231"/>
      <c r="L167" s="231"/>
      <c r="M167" s="231"/>
      <c r="N167" s="231"/>
      <c r="O167" s="232"/>
      <c r="U167" s="51"/>
    </row>
    <row r="168" spans="1:28" x14ac:dyDescent="0.3">
      <c r="A168" s="9"/>
      <c r="B168" s="216" t="s">
        <v>2657</v>
      </c>
      <c r="C168" s="216"/>
      <c r="D168" s="216"/>
      <c r="E168" s="8"/>
      <c r="F168" s="5"/>
      <c r="H168" s="81" t="s">
        <v>2656</v>
      </c>
      <c r="I168" s="230"/>
      <c r="J168" s="231"/>
      <c r="K168" s="231"/>
      <c r="L168" s="231"/>
      <c r="M168" s="231"/>
      <c r="N168" s="231"/>
      <c r="O168" s="23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2667</v>
      </c>
      <c r="B172" s="174"/>
      <c r="C172" s="174"/>
      <c r="D172" s="174"/>
      <c r="E172" s="174"/>
      <c r="F172" s="174"/>
      <c r="G172" s="174"/>
      <c r="H172" s="174"/>
      <c r="I172" s="174"/>
      <c r="J172" s="174"/>
      <c r="K172" s="174"/>
      <c r="L172" s="174"/>
      <c r="M172" s="174"/>
      <c r="N172" s="174"/>
      <c r="O172" s="175"/>
      <c r="P172" s="76"/>
    </row>
    <row r="173" spans="1:28" ht="15" customHeight="1" x14ac:dyDescent="0.3">
      <c r="A173" s="188" t="s">
        <v>2673</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4" x14ac:dyDescent="0.3">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4" x14ac:dyDescent="0.3">
      <c r="A179" s="9"/>
      <c r="B179" s="214" t="s">
        <v>2668</v>
      </c>
      <c r="C179" s="214"/>
      <c r="D179" s="214"/>
      <c r="E179" s="164">
        <v>0.02</v>
      </c>
      <c r="F179" s="163"/>
      <c r="G179" s="158" t="str">
        <f>IF(F179&gt;0,SUM(E179+F179),"")</f>
        <v/>
      </c>
      <c r="H179" s="5"/>
      <c r="I179" s="214" t="s">
        <v>2670</v>
      </c>
      <c r="J179" s="214"/>
      <c r="K179" s="214"/>
      <c r="L179" s="214"/>
      <c r="M179" s="165"/>
      <c r="O179" s="8"/>
      <c r="Q179" s="19"/>
      <c r="R179" s="152" t="str">
        <f>IF(M179&gt;0,SUM(L179+M179),"")</f>
        <v/>
      </c>
      <c r="T179" s="19"/>
      <c r="U179" s="170" t="s">
        <v>1166</v>
      </c>
      <c r="V179" s="170"/>
      <c r="W179" s="170"/>
      <c r="X179" s="24">
        <v>0.02</v>
      </c>
      <c r="Y179" s="157"/>
      <c r="Z179" s="158" t="str">
        <f>IF(Y179&gt;0,SUM(E181+Y179),"")</f>
        <v/>
      </c>
      <c r="AA179" s="19"/>
      <c r="AB179" s="19"/>
    </row>
    <row r="180" spans="1:28" ht="23.4"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5" t="s">
        <v>2628</v>
      </c>
      <c r="L185" s="195"/>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20" t="s">
        <v>2636</v>
      </c>
      <c r="C192" s="22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2700</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7" t="s">
        <v>2658</v>
      </c>
      <c r="C199" s="187"/>
      <c r="D199" s="187"/>
      <c r="E199" s="187"/>
      <c r="F199" s="187"/>
      <c r="G199" s="187"/>
      <c r="H199" s="187"/>
      <c r="I199" s="187"/>
      <c r="J199" s="187"/>
      <c r="K199" s="187"/>
      <c r="L199" s="187"/>
      <c r="M199" s="187"/>
      <c r="N199" s="187"/>
      <c r="O199" s="8"/>
    </row>
    <row r="200" spans="1:18" x14ac:dyDescent="0.3">
      <c r="A200" s="9"/>
      <c r="B200" s="217"/>
      <c r="C200" s="217"/>
      <c r="D200" s="217"/>
      <c r="E200" s="217"/>
      <c r="F200" s="217"/>
      <c r="G200" s="217"/>
      <c r="H200" s="217"/>
      <c r="I200" s="217"/>
      <c r="J200" s="217"/>
      <c r="K200" s="217"/>
      <c r="L200" s="217"/>
      <c r="M200" s="217"/>
      <c r="N200" s="217"/>
      <c r="O200" s="8"/>
    </row>
    <row r="201" spans="1:18" x14ac:dyDescent="0.3">
      <c r="A201" s="9"/>
      <c r="B201" s="218" t="s">
        <v>2648</v>
      </c>
      <c r="C201" s="219"/>
      <c r="D201" s="219"/>
      <c r="E201" s="219"/>
      <c r="F201" s="219"/>
      <c r="G201" s="219"/>
      <c r="H201" s="219"/>
      <c r="I201" s="219"/>
      <c r="J201" s="219"/>
      <c r="K201" s="219"/>
      <c r="L201" s="219"/>
      <c r="M201" s="219"/>
      <c r="N201" s="21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2701</v>
      </c>
      <c r="J211" s="27" t="s">
        <v>2622</v>
      </c>
      <c r="K211" s="141" t="s">
        <v>2703</v>
      </c>
      <c r="L211" s="21"/>
      <c r="M211" s="21"/>
      <c r="N211" s="21"/>
      <c r="O211" s="8"/>
    </row>
    <row r="212" spans="1:15" x14ac:dyDescent="0.3">
      <c r="A212" s="9"/>
      <c r="B212" s="27" t="s">
        <v>2619</v>
      </c>
      <c r="C212" s="140" t="s">
        <v>2700</v>
      </c>
      <c r="D212" s="21"/>
      <c r="G212" s="27" t="s">
        <v>2621</v>
      </c>
      <c r="H212" s="141" t="s">
        <v>2702</v>
      </c>
      <c r="J212" s="27" t="s">
        <v>2623</v>
      </c>
      <c r="K212" s="140" t="s">
        <v>2704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2020-12-28T18:54:47Z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