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uca\Arreglo\"/>
    </mc:Choice>
  </mc:AlternateContent>
  <xr:revisionPtr revIDLastSave="0" documentId="8_{D87433EC-220A-40C4-9116-9D458F1780C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<sst xmlns="http://schemas.openxmlformats.org/spreadsheetml/2006/main" count="3134" uniqueCount="2705">
  <si>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</si>
  <si>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</si>
  <si>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</si>
  <si>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</si>
  <si>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</si>
  <si>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</si>
  <si>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</si>
  <si>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</si>
  <si>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</si>
  <si>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</si>
  <si>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</si>
  <si>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</si>
  <si>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</si>
  <si>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</si>
  <si>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</si>
  <si>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</si>
  <si>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</si>
  <si>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</si>
  <si>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</si>
  <si>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</si>
  <si>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</si>
  <si>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</si>
  <si>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</si>
  <si>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</si>
  <si>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</si>
  <si>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</si>
  <si>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</si>
  <si>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</si>
  <si>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</si>
  <si>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</si>
  <si>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</si>
  <si>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</si>
  <si>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</si>
  <si>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</si>
  <si>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</si>
  <si>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</si>
  <si>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</si>
  <si>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</si>
  <si>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</si>
  <si>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</si>
  <si>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</si>
  <si>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</si>
  <si>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</si>
  <si>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</si>
  <si>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</si>
  <si>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</si>
  <si>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</si>
  <si>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</si>
  <si>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</si>
  <si>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</si>
  <si>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</si>
  <si>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</si>
  <si>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</si>
  <si>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</si>
  <si>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</si>
  <si>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</si>
  <si>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</si>
  <si>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</si>
  <si>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</si>
  <si>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</si>
  <si>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</si>
  <si>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</si>
  <si>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</si>
  <si>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</si>
  <si>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</si>
  <si>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</si>
  <si>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</si>
  <si>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</si>
  <si>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</si>
  <si>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</si>
  <si>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</si>
  <si>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</si>
  <si>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</si>
  <si>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</si>
  <si>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</si>
  <si>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</si>
  <si>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</si>
  <si>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</si>
  <si>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</si>
  <si>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</si>
  <si>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</si>
  <si>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</si>
  <si>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</si>
  <si>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</si>
  <si>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</si>
  <si>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</si>
  <si>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</si>
  <si>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</si>
  <si>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</si>
  <si>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</si>
  <si>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</si>
  <si>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</si>
  <si>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</si>
  <si>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</si>
  <si>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</si>
  <si>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</si>
  <si>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</si>
  <si>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</si>
  <si>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</si>
  <si>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</si>
  <si>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</si>
  <si>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</si>
  <si>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</si>
  <si>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</si>
  <si>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</si>
  <si>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</si>
  <si>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</si>
  <si>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</si>
  <si>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</si>
  <si>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</si>
  <si>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</si>
  <si>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</si>
  <si>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</si>
  <si>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</si>
  <si>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</si>
  <si>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</si>
  <si>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</si>
  <si>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</si>
  <si>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</si>
  <si>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</si>
  <si>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</si>
  <si>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</si>
  <si>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</si>
  <si>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</si>
  <si>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</si>
  <si>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</si>
  <si>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</si>
  <si>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</si>
  <si>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</si>
  <si>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</si>
  <si>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</si>
  <si>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</si>
  <si>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</si>
  <si>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</si>
  <si>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</si>
  <si>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</si>
  <si>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</si>
  <si>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</si>
  <si>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</si>
  <si>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</si>
  <si>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</si>
  <si>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</si>
  <si>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</si>
  <si>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</si>
  <si>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</si>
  <si>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</si>
  <si>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</si>
  <si>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</si>
  <si>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</si>
  <si>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</si>
  <si>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</si>
  <si>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</si>
  <si>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</si>
  <si>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</si>
  <si>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</si>
  <si>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</si>
  <si>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</si>
  <si>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</si>
  <si>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</si>
  <si>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</si>
  <si>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</si>
  <si>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</si>
  <si>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</si>
  <si>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</si>
  <si>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</si>
  <si>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</si>
  <si>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</si>
  <si>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</si>
  <si>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</si>
  <si>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</si>
  <si>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</si>
  <si>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</si>
  <si>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</si>
  <si>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</si>
  <si>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</si>
  <si>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</si>
  <si>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</si>
  <si>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</si>
  <si>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</si>
  <si>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</si>
  <si>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</si>
  <si>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</si>
  <si>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</si>
  <si>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</si>
  <si>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</si>
  <si>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</si>
  <si>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</si>
  <si>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</si>
  <si>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</si>
  <si>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</si>
  <si>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</si>
  <si>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</si>
  <si>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</si>
  <si>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</si>
  <si>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</si>
  <si>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</si>
  <si>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</si>
  <si>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</si>
  <si>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</si>
  <si>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</si>
  <si>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</si>
  <si>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</si>
  <si>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</si>
  <si>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</si>
  <si>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</si>
  <si>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</si>
  <si>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</si>
  <si>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</si>
  <si>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</si>
  <si>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</si>
  <si>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</si>
  <si>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</si>
  <si>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</si>
  <si>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</si>
  <si>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</si>
  <si>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</si>
  <si>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</si>
  <si>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</si>
  <si>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</si>
  <si>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</si>
  <si>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</si>
  <si>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</si>
  <si>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</si>
  <si>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</si>
  <si>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</si>
  <si>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</si>
  <si>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</si>
  <si>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</si>
  <si>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</si>
  <si>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</si>
  <si>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</si>
  <si>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</si>
  <si>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</si>
  <si>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</si>
  <si>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</si>
  <si>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</si>
  <si>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</si>
  <si>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</si>
  <si>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</si>
  <si>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</si>
  <si>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</si>
  <si>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</si>
  <si>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</si>
  <si>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</si>
  <si>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</si>
  <si>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</si>
  <si>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</si>
  <si>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</si>
  <si>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</si>
  <si>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</si>
  <si>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</si>
  <si>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</si>
  <si>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</si>
  <si>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</si>
  <si>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</si>
  <si>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</si>
  <si>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</si>
  <si>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</si>
  <si>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</si>
  <si>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</si>
  <si>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</si>
  <si>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</si>
  <si>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</si>
  <si>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</si>
  <si>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</si>
  <si>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</si>
  <si>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</si>
  <si>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</si>
  <si>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</si>
  <si>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</si>
  <si>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</si>
  <si>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</si>
  <si>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</si>
  <si>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</si>
  <si>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</si>
  <si>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</si>
  <si>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</si>
  <si>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</si>
  <si>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</si>
  <si>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</si>
  <si>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</si>
  <si>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</si>
  <si>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</si>
  <si>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</si>
  <si>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</si>
  <si>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</si>
  <si>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</si>
  <si>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</si>
  <si>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</si>
  <si>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</si>
  <si>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</si>
  <si>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</si>
  <si>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</si>
  <si>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</si>
  <si>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</si>
  <si>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</si>
  <si>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</si>
  <si>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</si>
  <si>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</si>
  <si>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</si>
  <si>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</si>
  <si>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</si>
  <si>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</si>
  <si>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</si>
  <si>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</si>
  <si>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</si>
  <si>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</si>
  <si>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</si>
  <si>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</si>
  <si>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</si>
  <si>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</si>
  <si>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</si>
  <si>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</si>
  <si>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</si>
  <si>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</si>
  <si>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</si>
  <si>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</si>
  <si>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</si>
  <si>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</si>
  <si>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</si>
  <si>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</si>
  <si>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</si>
  <si>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</si>
  <si>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</si>
  <si>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</si>
  <si>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</si>
  <si>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</si>
  <si>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</si>
  <si>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</si>
  <si>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</si>
  <si>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</si>
  <si>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</si>
  <si>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</si>
  <si>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</si>
  <si>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</si>
  <si>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</si>
  <si>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</si>
  <si>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</si>
  <si>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</si>
  <si>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</si>
  <si>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</si>
  <si>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</si>
  <si>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</si>
  <si>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</si>
  <si>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</si>
  <si>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</si>
  <si>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</si>
  <si>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</si>
  <si>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</si>
  <si>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</si>
  <si>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</si>
  <si>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</si>
  <si>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</si>
  <si>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</si>
  <si>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</si>
  <si>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</si>
  <si>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</si>
  <si>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</si>
  <si>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</si>
  <si>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</si>
  <si>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</si>
  <si>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</si>
  <si>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</si>
  <si>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</si>
  <si>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</si>
  <si>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</si>
  <si>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</si>
  <si>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</si>
  <si>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</si>
  <si>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</si>
  <si>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</si>
  <si>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</si>
  <si>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</si>
  <si>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</si>
  <si>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</si>
  <si>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</si>
  <si>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</si>
  <si>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</si>
  <si>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</si>
  <si>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</si>
  <si>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</si>
  <si>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</si>
  <si>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</si>
  <si>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</si>
  <si>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</si>
  <si>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</si>
  <si>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</si>
  <si>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</si>
  <si>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</si>
  <si>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</si>
  <si>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</si>
  <si>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</si>
  <si>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</si>
  <si>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</si>
  <si>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</si>
  <si>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</si>
  <si>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</si>
  <si>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</si>
  <si>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</si>
  <si>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</si>
  <si>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</si>
  <si>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</si>
  <si>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</si>
  <si>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</si>
  <si>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</si>
  <si>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</si>
  <si>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</si>
  <si>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</si>
  <si>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</si>
  <si>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</si>
  <si>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</si>
  <si>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</si>
  <si>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</si>
  <si>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</si>
  <si>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</si>
  <si>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</si>
  <si>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</si>
  <si>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</si>
  <si>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</si>
  <si>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</si>
  <si>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</si>
  <si>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</si>
  <si>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</si>
  <si>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</si>
  <si>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</si>
  <si>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</si>
  <si>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</si>
  <si>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</si>
  <si>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</si>
  <si>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</si>
  <si>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</si>
  <si>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</si>
  <si>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</si>
  <si>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</si>
  <si>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</si>
  <si>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</si>
  <si>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</si>
  <si>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</si>
  <si>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</si>
  <si>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</si>
  <si>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</si>
  <si>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</si>
  <si>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</si>
  <si>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</si>
  <si>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</si>
  <si>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</si>
  <si>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</si>
  <si>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</si>
  <si>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</si>
  <si>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</si>
  <si>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</si>
  <si>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</si>
  <si>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</si>
  <si>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</si>
  <si>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</si>
  <si>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</si>
  <si>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</si>
  <si>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</si>
  <si>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</si>
  <si>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</si>
  <si>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</si>
  <si>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</si>
  <si>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</si>
  <si>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</si>
  <si>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</si>
  <si>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</si>
  <si>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</si>
  <si>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</si>
  <si>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</si>
  <si>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</si>
  <si>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</si>
  <si>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</si>
  <si>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</si>
  <si>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</si>
  <si>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</si>
  <si>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</si>
  <si>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</si>
  <si>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</si>
  <si>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</si>
  <si>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</si>
  <si>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</si>
  <si>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</si>
  <si>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</si>
  <si>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</si>
  <si>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</si>
  <si>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</si>
  <si>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</si>
  <si>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</si>
  <si>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</si>
  <si>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</si>
  <si>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</si>
  <si>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</si>
  <si>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</si>
  <si>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</si>
  <si>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</si>
  <si>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</si>
  <si>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</si>
  <si>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</si>
  <si>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</si>
  <si>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</si>
  <si>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</si>
  <si>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</si>
  <si>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</si>
  <si>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</si>
  <si>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</si>
  <si>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</si>
  <si>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</si>
  <si>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</si>
  <si>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</si>
  <si>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</si>
  <si>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</si>
  <si>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</si>
  <si>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</si>
  <si>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</si>
  <si>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</si>
  <si>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</si>
  <si>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</si>
  <si>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</si>
  <si>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</si>
  <si>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</si>
  <si>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</si>
  <si>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</si>
  <si>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</si>
  <si>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</si>
  <si>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</si>
  <si>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</si>
  <si>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</si>
  <si>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</si>
  <si>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</si>
  <si>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</si>
  <si>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</si>
  <si>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</si>
  <si>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</si>
  <si>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</si>
  <si>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</si>
  <si>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</si>
  <si>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</si>
  <si>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</si>
  <si>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</si>
  <si>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</si>
  <si>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</si>
  <si>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</si>
  <si>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</si>
  <si>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</si>
  <si>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</si>
  <si>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</si>
  <si>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</si>
  <si>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</si>
  <si>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</si>
  <si>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</si>
  <si>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</si>
  <si>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</si>
  <si>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</si>
  <si>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</si>
  <si>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</si>
  <si>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</si>
  <si>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</si>
  <si>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</si>
  <si>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</si>
  <si>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</si>
  <si>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</si>
  <si>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</si>
  <si>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</si>
  <si>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</si>
  <si>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</si>
  <si>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</si>
  <si>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</si>
  <si>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</si>
  <si>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</si>
  <si>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</si>
  <si>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</si>
  <si>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</si>
  <si>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</si>
  <si>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</si>
  <si>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</si>
  <si>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</si>
  <si>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</si>
  <si>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</si>
  <si>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</si>
  <si>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</si>
  <si>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</si>
  <si>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</si>
  <si>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</si>
  <si>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</si>
  <si>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</si>
  <si>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</si>
  <si>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</si>
  <si>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</si>
  <si>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</si>
  <si>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</si>
  <si>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</si>
  <si>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</si>
  <si>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</si>
  <si>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</si>
  <si>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</si>
  <si>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</si>
  <si>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</si>
  <si>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</si>
  <si>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</si>
  <si>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</si>
  <si>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</si>
  <si>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</si>
  <si>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</si>
  <si>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</si>
  <si>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</si>
  <si>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</si>
  <si>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</si>
  <si>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</si>
  <si>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</si>
  <si>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</si>
  <si>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</si>
  <si>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</si>
  <si>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</si>
  <si>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</si>
  <si>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</si>
  <si>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</si>
  <si>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</si>
  <si>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</si>
  <si>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</si>
  <si>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</si>
  <si>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</si>
  <si>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</si>
  <si>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</si>
  <si>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</si>
  <si>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</si>
  <si>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</si>
  <si>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</si>
  <si>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</si>
  <si>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</si>
  <si>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</si>
  <si>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</si>
  <si>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</si>
  <si>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</si>
  <si>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</si>
  <si>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</si>
  <si>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</si>
  <si>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</si>
  <si>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</si>
  <si>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</si>
  <si>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</si>
  <si>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</si>
  <si>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</si>
  <si>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</si>
  <si>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</si>
  <si>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</si>
  <si>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</si>
  <si>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</si>
  <si>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</si>
  <si>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</si>
  <si>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</si>
  <si>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</si>
  <si>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</si>
  <si>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</si>
  <si>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</si>
  <si>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</si>
  <si>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</si>
  <si>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</si>
  <si>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</si>
  <si>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</si>
  <si>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</si>
  <si>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</si>
  <si>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</si>
  <si>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</si>
  <si>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</si>
  <si>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</si>
  <si>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</si>
  <si>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</si>
  <si>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</si>
  <si>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</si>
  <si>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</si>
  <si>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</si>
  <si>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</si>
  <si>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</si>
  <si>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</si>
  <si>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</si>
  <si>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</si>
  <si>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</si>
  <si>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</si>
  <si>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</si>
  <si>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</si>
  <si>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</si>
  <si>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</si>
  <si>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</si>
  <si>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</si>
  <si>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</si>
  <si>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</si>
  <si>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</si>
  <si>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</si>
  <si>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</si>
  <si>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</si>
  <si>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</si>
  <si>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</si>
  <si>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</si>
  <si>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</si>
  <si>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</si>
  <si>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</si>
  <si>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</si>
  <si>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</si>
  <si>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</si>
  <si>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</si>
  <si>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</si>
  <si>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</si>
  <si>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</si>
  <si>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</si>
  <si>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</si>
  <si>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</si>
  <si>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</si>
  <si>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</si>
  <si>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</si>
  <si>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</si>
  <si>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</si>
  <si>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</si>
  <si>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</si>
  <si>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</si>
  <si>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</si>
  <si>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</si>
  <si>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</si>
  <si>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</si>
  <si>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</si>
  <si>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</si>
  <si>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</si>
  <si>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</si>
  <si>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</si>
  <si>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</si>
  <si>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</si>
  <si>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</si>
  <si>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</si>
  <si>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</si>
  <si>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</si>
  <si>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</si>
  <si>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</si>
  <si>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</si>
  <si>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</si>
  <si>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</si>
  <si>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</si>
  <si>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</si>
  <si>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</si>
  <si>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</si>
  <si>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</si>
  <si>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</si>
  <si>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</si>
  <si>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</si>
  <si>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</si>
  <si>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</si>
  <si>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</si>
  <si>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</si>
  <si>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</si>
  <si>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</si>
  <si>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</si>
  <si>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</si>
  <si>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</si>
  <si>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</si>
  <si>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</si>
  <si>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</si>
  <si>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</si>
  <si>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</si>
  <si>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</si>
  <si>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</si>
  <si>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</si>
  <si>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</si>
  <si>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</si>
  <si>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</si>
  <si>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</si>
  <si>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</si>
  <si>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</si>
  <si>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</si>
  <si>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</si>
  <si>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</si>
  <si>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</si>
  <si>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</si>
  <si>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</si>
  <si>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</si>
  <si>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</si>
  <si>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</si>
  <si>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</si>
  <si>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</si>
  <si>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</si>
  <si>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</si>
  <si>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</si>
  <si>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</si>
  <si>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</si>
  <si>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</si>
  <si>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</si>
  <si>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</si>
  <si>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</si>
  <si>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</si>
  <si>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</si>
  <si>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</si>
  <si>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</si>
  <si>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</si>
  <si>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</si>
  <si>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</si>
  <si>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</si>
  <si>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</si>
  <si>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</si>
  <si>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</si>
  <si>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</si>
  <si>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</si>
  <si>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</si>
  <si>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</si>
  <si>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</si>
  <si>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</si>
  <si>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</si>
  <si>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</si>
  <si>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</si>
  <si>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</si>
  <si>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</si>
  <si>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</si>
  <si>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</si>
  <si>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</si>
  <si>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</si>
  <si>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</si>
  <si>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</si>
  <si>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</si>
  <si>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</si>
  <si>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</si>
  <si>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</si>
  <si>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</si>
  <si>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</si>
  <si>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</si>
  <si>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</si>
  <si>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</si>
  <si>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</si>
  <si>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</si>
  <si>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</si>
  <si>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</si>
  <si>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</si>
  <si>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</si>
  <si>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</si>
  <si>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</si>
  <si>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</si>
  <si>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</si>
  <si>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</si>
  <si>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</si>
  <si>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</si>
  <si>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</si>
  <si>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</si>
  <si>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</si>
  <si>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</si>
  <si>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</si>
  <si>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</si>
  <si>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</si>
  <si>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</si>
  <si>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</si>
  <si>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</si>
  <si>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</si>
  <si>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</si>
  <si>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</si>
  <si>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</si>
  <si>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</si>
  <si>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</si>
  <si>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</si>
  <si>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</si>
  <si>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</si>
  <si>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</si>
  <si>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</si>
  <si>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</si>
  <si>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</si>
  <si>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</si>
  <si>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</si>
  <si>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</si>
  <si>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</si>
  <si>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</si>
  <si>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</si>
  <si>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</si>
  <si>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</si>
  <si>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</si>
  <si>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</si>
  <si>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</si>
  <si>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</si>
  <si>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</si>
  <si>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</si>
  <si>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</si>
  <si>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</si>
  <si>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</si>
  <si>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</si>
  <si>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</si>
  <si>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</si>
  <si>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</si>
  <si>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</si>
  <si>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</si>
  <si>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</si>
  <si>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</si>
  <si>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</si>
  <si>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</si>
  <si>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</si>
  <si>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</si>
  <si>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</si>
  <si>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</si>
  <si>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</si>
  <si>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</si>
  <si>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</si>
  <si>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</si>
  <si>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</si>
  <si>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</si>
  <si>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</si>
  <si>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</si>
  <si>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</si>
  <si>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</si>
  <si>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</si>
  <si>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</si>
  <si>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</si>
  <si>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</si>
  <si>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</si>
  <si>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</si>
  <si>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</si>
  <si>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</si>
  <si>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</si>
  <si>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</si>
  <si>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</si>
  <si>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</si>
  <si>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</si>
  <si>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</si>
  <si>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</si>
  <si>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</si>
  <si>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</si>
  <si>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</si>
  <si>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</si>
  <si>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</si>
  <si>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</si>
  <si>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</si>
  <si>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</si>
  <si>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</si>
  <si>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</si>
  <si>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</si>
  <si>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</si>
  <si>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</si>
  <si>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</si>
  <si>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</si>
  <si>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</si>
  <si>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</si>
  <si>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</si>
  <si>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</si>
  <si>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</si>
  <si>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</si>
  <si>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</si>
  <si>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</si>
  <si>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</si>
  <si>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</si>
  <si>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</si>
  <si>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</si>
  <si>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</si>
  <si>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</si>
  <si>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</si>
  <si>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</si>
  <si>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</si>
  <si>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</si>
  <si>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</si>
  <si>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</si>
  <si>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</si>
  <si>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</si>
  <si>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</si>
  <si>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</si>
  <si>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</si>
  <si>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</si>
  <si>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</si>
  <si>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</si>
  <si>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</si>
  <si>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</si>
  <si>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</si>
  <si>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</si>
  <si>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</si>
  <si>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</si>
  <si>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</si>
  <si>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</si>
  <si>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</si>
  <si>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</si>
  <si>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</si>
  <si>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</si>
  <si>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</si>
  <si>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</si>
  <si>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</si>
  <si>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</si>
  <si>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</si>
  <si>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</si>
  <si>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</si>
  <si>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</si>
  <si>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</si>
  <si>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</si>
  <si>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</si>
  <si>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</si>
  <si>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</si>
  <si>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</si>
  <si>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</si>
  <si>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</si>
  <si>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</si>
  <si>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</si>
  <si>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</si>
  <si>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</si>
  <si>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</si>
  <si>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</si>
  <si>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</si>
  <si>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</si>
  <si>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</si>
  <si>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</si>
  <si>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</si>
  <si>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</si>
  <si>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</si>
  <si>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</si>
  <si>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</si>
  <si>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</si>
  <si>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</si>
  <si>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</si>
  <si>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</si>
  <si>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</si>
  <si>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</si>
  <si>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</si>
  <si>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</si>
  <si>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</si>
  <si>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</si>
  <si>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</si>
  <si>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</si>
  <si>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</si>
  <si>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</si>
  <si>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</si>
  <si>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</si>
  <si>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</si>
  <si>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</si>
  <si>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</si>
  <si>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</si>
  <si>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</si>
  <si>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</si>
  <si>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</si>
  <si>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</si>
  <si>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</si>
  <si>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</si>
  <si>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</si>
  <si>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</si>
  <si>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</si>
  <si>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</si>
  <si>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</si>
  <si>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</si>
  <si>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</si>
  <si>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</si>
  <si>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</si>
  <si>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</si>
  <si>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</si>
  <si>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</si>
  <si>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</si>
  <si>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</si>
  <si>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</si>
  <si>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</si>
  <si>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</si>
  <si>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</si>
  <si>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</si>
  <si>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</si>
  <si>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</si>
  <si>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</si>
  <si>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</si>
  <si>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</si>
  <si>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</si>
  <si>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</si>
  <si>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</si>
  <si>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</si>
  <si>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</si>
  <si>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</si>
  <si>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</si>
  <si>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</si>
  <si>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</si>
  <si>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</si>
  <si>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</si>
  <si>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</si>
  <si>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</si>
  <si>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</si>
  <si>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</si>
  <si>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</si>
  <si>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</si>
  <si>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</si>
  <si>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</si>
  <si>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</si>
  <si>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</si>
  <si>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</si>
  <si>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</si>
  <si>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</si>
  <si>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</si>
  <si>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</si>
  <si>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</si>
  <si>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</si>
  <si>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</si>
  <si>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</si>
  <si>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</si>
  <si>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</si>
  <si>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</si>
  <si>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</si>
  <si>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</si>
  <si>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</si>
  <si>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</si>
  <si>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</si>
  <si>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</si>
  <si>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</si>
  <si>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</si>
  <si>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</si>
  <si>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</si>
  <si>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</si>
  <si>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</si>
  <si>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</si>
  <si>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</si>
  <si>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</si>
  <si>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</si>
  <si>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</si>
  <si>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</si>
  <si>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</si>
  <si>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</si>
  <si>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</si>
  <si>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</si>
  <si>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</si>
  <si>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</si>
  <si>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</si>
  <si>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</si>
  <si>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</si>
  <si>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</si>
  <si>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</si>
  <si>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</si>
  <si>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</si>
  <si>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</si>
  <si>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</si>
  <si>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</si>
  <si>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</si>
  <si>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</si>
  <si>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</si>
  <si>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</si>
  <si>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</si>
  <si>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</si>
  <si>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</si>
  <si>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</si>
  <si>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</si>
  <si>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</si>
  <si>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</si>
  <si>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</si>
  <si>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</si>
  <si>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</si>
  <si>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</si>
  <si>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</si>
  <si>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</si>
  <si>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</si>
  <si>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</si>
  <si>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</si>
  <si>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</si>
  <si>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</si>
  <si>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</si>
  <si>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</si>
  <si>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</si>
  <si>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</si>
  <si>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</si>
  <si>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</si>
  <si>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</si>
  <si>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</si>
  <si>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</si>
  <si>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</si>
  <si>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</si>
  <si>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</si>
  <si>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</si>
  <si>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</si>
  <si>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</si>
  <si>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</si>
  <si>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</si>
  <si>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</si>
  <si>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</si>
  <si>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</si>
  <si>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</si>
  <si>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</si>
  <si>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</si>
  <si>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</si>
  <si>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</si>
  <si>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</si>
  <si>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</si>
  <si>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</si>
  <si>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</si>
  <si>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</si>
  <si>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</si>
  <si>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</si>
  <si>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</si>
  <si>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</si>
  <si>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</si>
  <si>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</si>
  <si>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</si>
  <si>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</si>
  <si>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</si>
  <si>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</si>
  <si>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</si>
  <si>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</si>
  <si>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</si>
  <si>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</si>
  <si>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</si>
  <si>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</si>
  <si>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</si>
  <si>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</si>
  <si>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</si>
  <si>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</si>
  <si>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</si>
  <si>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</si>
  <si>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</si>
  <si>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</si>
  <si>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</si>
  <si>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</si>
  <si>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</si>
  <si>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</si>
  <si>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</si>
  <si>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</si>
  <si>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</si>
  <si>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</si>
  <si>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</si>
  <si>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</si>
  <si>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</si>
  <si>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</si>
  <si>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</si>
  <si>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</si>
  <si>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</si>
  <si>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</si>
  <si>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</si>
  <si>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</si>
  <si>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</si>
  <si>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</si>
  <si>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</si>
  <si>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</si>
  <si>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</si>
  <si>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</si>
  <si>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</si>
  <si>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</si>
  <si>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</si>
  <si>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</si>
  <si>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</si>
  <si>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</si>
  <si>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</si>
  <si>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</si>
  <si>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</si>
  <si>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</si>
  <si>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</si>
  <si>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</si>
  <si>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</si>
  <si>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</si>
  <si>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</si>
  <si>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</si>
  <si>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</si>
  <si>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</si>
  <si>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</si>
  <si>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</si>
  <si>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</si>
  <si>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</si>
  <si>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</si>
  <si>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</si>
  <si>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</si>
  <si>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</si>
  <si>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</si>
  <si>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</si>
  <si>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</si>
  <si>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</si>
  <si>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</si>
  <si>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</si>
  <si>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</si>
  <si>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</si>
  <si>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</si>
  <si>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</si>
  <si>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</si>
  <si>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</si>
  <si>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</si>
  <si>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</si>
  <si>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</si>
  <si>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</si>
  <si>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</si>
  <si>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</si>
  <si>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</si>
  <si>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</si>
  <si>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</si>
  <si>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</si>
  <si>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</si>
  <si>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</si>
  <si>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</si>
  <si>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</si>
  <si>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</si>
  <si>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</si>
  <si>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</si>
  <si>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</si>
  <si>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</si>
  <si>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</si>
  <si>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</si>
  <si>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</si>
  <si>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</si>
  <si>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</si>
  <si>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</si>
  <si>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</si>
  <si>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</si>
  <si>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</si>
  <si>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</si>
  <si>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</si>
  <si>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</si>
  <si>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</si>
  <si>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</si>
  <si>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</si>
  <si>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</si>
  <si>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</si>
  <si>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</si>
  <si>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</si>
  <si>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</si>
  <si>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</si>
  <si>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</si>
  <si>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</si>
  <si>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</si>
  <si>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</si>
  <si>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</si>
  <si>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</si>
  <si>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</si>
  <si>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</si>
  <si>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</si>
  <si>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</si>
  <si>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</si>
  <si>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</si>
  <si>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</si>
  <si>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</si>
  <si>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</si>
  <si>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</si>
  <si>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</si>
  <si>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</si>
  <si>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</si>
  <si>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</si>
  <si>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</si>
  <si>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</si>
  <si>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</si>
  <si>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</si>
  <si>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</si>
  <si>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</si>
  <si>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</si>
  <si>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</si>
  <si>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</si>
  <si>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</si>
  <si>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</si>
  <si>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</si>
  <si>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</si>
  <si>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</si>
  <si>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</si>
  <si>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</si>
  <si>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</si>
  <si>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</si>
  <si>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</si>
  <si>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</si>
  <si>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</si>
  <si>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</si>
  <si>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</si>
  <si>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</si>
  <si>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</si>
  <si>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</si>
  <si>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</si>
  <si>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</si>
  <si>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</si>
  <si>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</si>
  <si>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</si>
  <si>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</si>
  <si>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</si>
  <si>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</si>
  <si>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</si>
  <si>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</si>
  <si>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</si>
  <si>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</si>
  <si>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</si>
  <si>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</si>
  <si>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</si>
  <si>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</si>
  <si>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</si>
  <si>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</si>
  <si>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</si>
  <si>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</si>
  <si>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</si>
  <si>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</si>
  <si>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</si>
  <si>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</si>
  <si>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</si>
  <si>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</si>
  <si>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</si>
  <si>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</si>
  <si>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</si>
  <si>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</si>
  <si>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</si>
  <si>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</si>
  <si>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</si>
  <si>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</si>
  <si>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</si>
  <si>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</si>
  <si>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</si>
  <si>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</si>
  <si>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</si>
  <si>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</si>
  <si>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</si>
  <si>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</si>
  <si>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</si>
  <si>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</si>
  <si>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</si>
  <si>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</si>
  <si>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</si>
  <si>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</si>
  <si>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</si>
  <si>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</si>
  <si>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</si>
  <si>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</si>
  <si>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</si>
  <si>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</si>
  <si>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</si>
  <si>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</si>
  <si>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</si>
  <si>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</si>
  <si>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</si>
  <si>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</si>
  <si>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</si>
  <si>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</si>
  <si>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</si>
  <si>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</si>
  <si>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</si>
  <si>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</si>
  <si>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</si>
  <si>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</si>
  <si>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</si>
  <si>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</si>
  <si>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</si>
  <si>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</si>
  <si>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</si>
  <si>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</si>
  <si>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</si>
  <si>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</si>
  <si>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</si>
  <si>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</si>
  <si>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</si>
  <si>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</si>
  <si>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</si>
  <si>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</si>
  <si>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</si>
  <si>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</si>
  <si>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</si>
  <si>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</si>
  <si>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</si>
  <si>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</si>
  <si>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</si>
  <si>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</si>
  <si>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</si>
  <si>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</si>
  <si>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</si>
  <si>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</si>
  <si>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</si>
  <si>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</si>
  <si>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</si>
  <si>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</si>
  <si>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</si>
  <si>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</si>
  <si>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</si>
  <si>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</si>
  <si>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</si>
  <si>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</si>
  <si>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</si>
  <si>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</si>
  <si>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</si>
  <si>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</si>
  <si>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</si>
  <si>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</si>
  <si>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</si>
  <si>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</si>
  <si>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</si>
  <si>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</si>
  <si>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</si>
  <si>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</si>
  <si>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</si>
  <si>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</si>
  <si>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</si>
  <si>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</si>
  <si>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</si>
  <si>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</si>
  <si>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</si>
  <si>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</si>
  <si>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</si>
  <si>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</si>
  <si>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</si>
  <si>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</si>
  <si>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</si>
  <si>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</si>
  <si>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</si>
  <si>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</si>
  <si>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</si>
  <si>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</si>
  <si>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</si>
  <si>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</si>
  <si>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</si>
  <si>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</si>
  <si>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</si>
  <si>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</si>
  <si>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</si>
  <si>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</si>
  <si>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</si>
  <si>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</si>
  <si>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</si>
  <si>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</si>
  <si>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</si>
  <si>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</si>
  <si>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</si>
  <si>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</si>
  <si>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</si>
  <si>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</si>
  <si>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</si>
  <si>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</si>
  <si>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</si>
  <si>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</si>
  <si>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</si>
  <si>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</si>
  <si>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</si>
  <si>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</si>
  <si>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</si>
  <si>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</si>
  <si>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</si>
  <si>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</si>
  <si>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</si>
  <si>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</si>
  <si>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</si>
  <si>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</si>
  <si>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</si>
  <si>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</si>
  <si>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</si>
  <si>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</si>
  <si>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</si>
  <si>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</si>
  <si>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</si>
  <si>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</si>
  <si>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</si>
  <si>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</si>
  <si>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</si>
  <si>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</si>
  <si>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</si>
  <si>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</si>
  <si>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</si>
  <si>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</si>
  <si>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</si>
  <si>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</si>
  <si>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</si>
  <si>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</si>
  <si>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</si>
  <si>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</si>
  <si>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</si>
  <si>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</si>
  <si>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</si>
  <si>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</si>
  <si>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</si>
  <si>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</si>
  <si>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</si>
  <si>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</si>
  <si>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</si>
  <si>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</si>
  <si>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</si>
  <si>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</si>
  <si>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</si>
  <si>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</si>
  <si>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</si>
  <si>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</si>
  <si>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</si>
  <si>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</si>
  <si>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</si>
  <si>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</si>
  <si>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</si>
  <si>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</si>
  <si>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</si>
  <si>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</si>
  <si>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</si>
  <si>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</si>
  <si>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</si>
  <si>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</si>
  <si>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</si>
  <si>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</si>
  <si>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</si>
  <si>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</si>
  <si>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</si>
  <si>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</si>
  <si>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</si>
  <si>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</si>
  <si>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</si>
  <si>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</si>
  <si>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</si>
  <si>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</si>
  <si>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</si>
  <si>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</si>
  <si>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</si>
  <si>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</si>
  <si>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</si>
  <si>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</si>
  <si>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</si>
  <si>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</si>
  <si>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</si>
  <si>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</si>
  <si>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</si>
  <si>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</si>
  <si>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</si>
  <si>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</si>
  <si>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</si>
  <si>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</si>
  <si>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</si>
  <si>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</si>
  <si>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</si>
  <si>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</si>
  <si>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</si>
  <si>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</si>
  <si>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</si>
  <si>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</si>
  <si>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</si>
  <si>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</si>
  <si>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</si>
  <si>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</si>
  <si>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</si>
  <si>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</si>
  <si>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</si>
  <si>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</si>
  <si>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</si>
  <si>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</si>
  <si>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</si>
  <si>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</si>
  <si>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</si>
  <si>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</si>
  <si>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</si>
  <si>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</si>
  <si>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</si>
  <si>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</si>
  <si>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</si>
  <si>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</si>
  <si>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</si>
  <si>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</si>
  <si>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</si>
  <si>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</si>
  <si>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</si>
  <si>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</si>
  <si>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</si>
  <si>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</si>
  <si>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</si>
  <si>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</si>
  <si>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</si>
  <si>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</si>
  <si>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</si>
  <si>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</si>
  <si>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</si>
  <si>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</si>
  <si>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</si>
  <si>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</si>
  <si>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</si>
  <si>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</si>
  <si>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</si>
  <si>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</si>
  <si>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</si>
  <si>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</si>
  <si>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</si>
  <si>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</si>
  <si>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</si>
  <si>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</si>
  <si>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</si>
  <si>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</si>
  <si>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</si>
  <si>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</si>
  <si>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</si>
  <si>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</si>
  <si>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</si>
  <si>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</si>
  <si>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</si>
  <si>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</si>
  <si>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</si>
  <si>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</si>
  <si>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</si>
  <si>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</si>
  <si>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</si>
  <si>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</si>
  <si>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</si>
  <si>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</si>
  <si>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</si>
  <si>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</si>
  <si>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</si>
  <si>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</si>
  <si>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</si>
  <si>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</si>
  <si>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</si>
  <si>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</si>
  <si>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</si>
  <si>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</si>
  <si>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</si>
  <si>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</si>
  <si>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</si>
  <si>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</si>
  <si>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</si>
  <si>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</si>
  <si>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</si>
  <si>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</si>
  <si>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</si>
  <si>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</si>
  <si>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</si>
  <si>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</si>
  <si>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</si>
  <si>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</si>
  <si>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</si>
  <si>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</si>
  <si>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</si>
  <si>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</si>
  <si>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</si>
  <si>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</si>
  <si>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</si>
  <si>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</si>
  <si>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</si>
  <si>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</si>
  <si>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</si>
  <si>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</si>
  <si>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</si>
  <si>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</si>
  <si>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</si>
  <si>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</si>
  <si>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</si>
  <si>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</si>
  <si>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</si>
  <si>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</si>
  <si>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</si>
  <si>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</si>
  <si>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</si>
  <si>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</si>
  <si>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</si>
  <si>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</si>
  <si>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</si>
  <si>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</si>
  <si>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</si>
  <si>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</si>
  <si>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</si>
  <si>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</si>
  <si>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</si>
  <si>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</si>
  <si>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</si>
  <si>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</si>
  <si>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</si>
  <si>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</si>
  <si>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</si>
  <si>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</si>
  <si>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</si>
  <si>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</si>
  <si>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</si>
  <si>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</si>
  <si>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</si>
  <si>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</si>
  <si>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</si>
  <si>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</si>
  <si>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</si>
  <si>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</si>
  <si>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</si>
  <si>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</si>
  <si>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</si>
  <si>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</si>
  <si>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</si>
  <si>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</si>
  <si>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</si>
  <si>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</si>
  <si>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</si>
  <si>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</si>
  <si>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</si>
  <si>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</si>
  <si>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</si>
  <si>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</si>
  <si>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</si>
  <si>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</si>
  <si>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</si>
  <si>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</si>
  <si>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</si>
  <si>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</si>
  <si>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</si>
  <si>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</si>
  <si>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</si>
  <si>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</si>
  <si>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</si>
  <si>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</si>
  <si>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</si>
  <si>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</si>
  <si>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</si>
  <si>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</si>
  <si>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</si>
  <si>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</si>
  <si>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</si>
  <si>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</si>
  <si>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</si>
  <si>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</si>
  <si>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</si>
  <si>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</si>
  <si>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</si>
  <si>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</si>
  <si>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</si>
  <si>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</si>
  <si>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</si>
  <si>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</si>
  <si>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</si>
  <si>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</si>
  <si>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</si>
  <si>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</si>
  <si>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</si>
  <si>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</si>
  <si>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</si>
  <si>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</si>
  <si>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</si>
  <si>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</si>
  <si>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</si>
  <si>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</si>
  <si>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</si>
  <si>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</si>
  <si>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</si>
  <si>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</si>
  <si>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</si>
  <si>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</si>
  <si>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</si>
  <si>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</si>
  <si>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</si>
  <si>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</si>
  <si>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</si>
  <si>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</si>
  <si>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</si>
  <si>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</si>
  <si>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</si>
  <si>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</si>
  <si>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</si>
  <si>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</si>
  <si>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</si>
  <si>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</si>
  <si>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</si>
  <si>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</si>
  <si>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</si>
  <si>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</si>
  <si>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</si>
  <si>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</si>
  <si>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</si>
  <si>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</si>
  <si>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</si>
  <si>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</si>
  <si>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</si>
  <si>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</si>
  <si>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</si>
  <si>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</si>
  <si>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</si>
  <si>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</si>
  <si>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</si>
  <si>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</si>
  <si>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</si>
  <si>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</si>
  <si>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</si>
  <si>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</si>
  <si>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</si>
  <si>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</si>
  <si>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</si>
  <si>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</si>
  <si>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</si>
  <si>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</si>
  <si>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</si>
  <si>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</si>
  <si>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</si>
  <si>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</si>
  <si>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</si>
  <si>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</si>
  <si>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</si>
  <si>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</si>
  <si>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</si>
  <si>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</si>
  <si>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</si>
  <si>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</si>
  <si>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</si>
  <si>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</si>
  <si>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</si>
  <si>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</si>
  <si>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</si>
  <si>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</si>
  <si>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</si>
  <si>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</si>
  <si>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</si>
  <si>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</si>
  <si>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</si>
  <si>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</si>
  <si>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</si>
  <si>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</si>
  <si>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</si>
  <si>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</si>
  <si>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</si>
  <si>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</si>
  <si>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</si>
  <si>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</si>
  <si>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</si>
  <si>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</si>
  <si>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</si>
  <si>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</si>
  <si>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</si>
  <si>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</si>
  <si>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</si>
  <si>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</si>
  <si>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</si>
  <si>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</si>
  <si>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</si>
  <si>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</si>
  <si>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</si>
  <si>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</si>
  <si>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</si>
  <si>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</si>
  <si>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</si>
  <si>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</si>
  <si>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</si>
  <si>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</si>
  <si>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</si>
  <si>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</si>
  <si>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</si>
  <si>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</si>
  <si>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</si>
  <si>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</si>
  <si>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</si>
  <si>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</si>
  <si>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</si>
  <si>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</si>
  <si>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</si>
  <si>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</si>
  <si>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</si>
  <si>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</si>
  <si>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</si>
  <si>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</si>
  <si>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</si>
  <si>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</si>
  <si>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</si>
  <si>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</si>
  <si>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</si>
  <si>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</si>
  <si>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</si>
  <si>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</si>
  <si>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</si>
  <si>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</si>
  <si>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</si>
  <si>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</si>
  <si>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</si>
  <si>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</si>
  <si>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</si>
  <si>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</si>
  <si>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</si>
  <si>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</si>
  <si>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</si>
  <si>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</si>
  <si>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</si>
  <si>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</si>
  <si>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</si>
  <si>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</si>
  <si>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</si>
  <si>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</si>
  <si>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</si>
  <si>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</si>
  <si>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</si>
  <si>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</si>
  <si>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</si>
  <si>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</si>
  <si>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</si>
  <si>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</si>
  <si>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</si>
  <si>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</si>
  <si>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</si>
  <si>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</si>
  <si>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</si>
  <si>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</si>
  <si>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</si>
  <si>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</si>
  <si>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</si>
  <si>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</si>
  <si>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</si>
  <si>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</si>
  <si>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</si>
  <si>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</si>
  <si>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</si>
  <si>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</si>
  <si>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</si>
  <si>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</si>
  <si>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</si>
  <si>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</si>
  <si>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</si>
  <si>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</si>
  <si>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</si>
  <si>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</si>
  <si>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</si>
  <si>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</si>
  <si>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</si>
  <si>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</si>
  <si>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</si>
  <si>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</si>
  <si>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</si>
  <si>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</si>
  <si>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</si>
  <si>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</si>
  <si>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</si>
  <si>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</si>
  <si>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</si>
  <si>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</si>
  <si>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</si>
  <si>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</si>
  <si>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</si>
  <si>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</si>
  <si>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</si>
  <si>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</si>
  <si>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</si>
  <si>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</si>
  <si>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</si>
  <si>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</si>
  <si>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</si>
  <si>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</si>
  <si>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</si>
  <si>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</si>
  <si>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</si>
  <si>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</si>
  <si>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</si>
  <si>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</si>
  <si>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</si>
  <si>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</si>
  <si>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</si>
  <si>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</si>
  <si>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</si>
  <si>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</si>
  <si>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</si>
  <si>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</si>
  <si>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</si>
  <si>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</si>
  <si>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</si>
  <si>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</si>
  <si>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</si>
  <si>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</si>
  <si>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</si>
  <si>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</si>
  <si>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</si>
  <si>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</si>
  <si>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</si>
  <si>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</si>
  <si>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</si>
  <si>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</si>
  <si>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</si>
  <si>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</si>
  <si>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</si>
  <si>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</si>
  <si>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</si>
  <si>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</si>
  <si>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</si>
  <si>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</si>
  <si>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</si>
  <si>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</si>
  <si>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</si>
  <si>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</si>
  <si>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</si>
  <si>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</si>
  <si>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</si>
  <si>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</si>
  <si>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</si>
  <si>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</si>
  <si>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</si>
  <si>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</si>
  <si>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</si>
  <si>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</si>
  <si>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</si>
  <si>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</si>
  <si>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</si>
  <si>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</si>
  <si>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</si>
  <si>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</si>
  <si>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</si>
  <si>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</si>
  <si>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</si>
  <si>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</si>
  <si>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</si>
  <si>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</si>
  <si>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</si>
  <si>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</si>
  <si>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</si>
  <si>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</si>
  <si>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</si>
  <si>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</si>
  <si>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</si>
  <si>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</si>
  <si>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</si>
  <si>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</si>
  <si>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</si>
  <si>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</si>
  <si>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</si>
  <si>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</si>
  <si>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</si>
  <si>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</si>
  <si>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</si>
  <si>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</si>
  <si>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</si>
  <si>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</si>
  <si>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</si>
  <si>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</si>
  <si>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</si>
  <si>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</si>
  <si>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</si>
  <si>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</si>
  <si>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</si>
  <si>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</si>
  <si>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</si>
  <si>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</si>
  <si>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</si>
  <si>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</si>
  <si>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</si>
  <si>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</si>
  <si>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</si>
  <si>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</si>
  <si>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</si>
  <si>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</si>
  <si>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</si>
  <si>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</si>
  <si>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</si>
  <si>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</si>
  <si>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</si>
  <si>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</si>
  <si>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</si>
  <si>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</si>
  <si>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</si>
  <si>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</si>
  <si>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</si>
  <si>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</si>
  <si>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</si>
  <si>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</si>
  <si>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</si>
  <si>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</si>
  <si>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</si>
  <si>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</si>
  <si>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</si>
  <si>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</si>
  <si>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</si>
  <si>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</si>
  <si>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</si>
  <si>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</si>
  <si>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</si>
  <si>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</si>
  <si>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</si>
  <si>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</si>
  <si>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</si>
  <si>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</si>
  <si>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</si>
  <si>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</si>
  <si>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</si>
  <si>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</si>
  <si>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</si>
  <si>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</si>
  <si>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</si>
  <si>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</si>
  <si>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</si>
  <si>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</si>
  <si>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</si>
  <si>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</si>
  <si>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</si>
  <si>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</si>
  <si>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</si>
  <si>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</si>
  <si>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</si>
  <si>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</si>
  <si>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</si>
  <si>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</si>
  <si>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</si>
  <si>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</si>
  <si>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</si>
  <si>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</si>
  <si>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</si>
  <si>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</si>
  <si>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</si>
  <si>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</si>
  <si>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</si>
  <si>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</si>
  <si>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</si>
  <si>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</si>
  <si>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</si>
  <si>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</si>
  <si>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</si>
  <si>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</si>
  <si>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</si>
  <si>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</si>
  <si>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</si>
  <si>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</si>
  <si>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</si>
  <si>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</si>
  <si>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</si>
  <si>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</si>
  <si>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</si>
  <si>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</si>
  <si>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</si>
  <si>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</si>
  <si>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</si>
  <si>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</si>
  <si>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</si>
  <si>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</si>
  <si>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</si>
  <si>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</si>
  <si>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</si>
  <si>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</si>
  <si>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</si>
  <si>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</si>
  <si>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</si>
  <si>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</si>
  <si>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</si>
  <si>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</si>
  <si>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</si>
  <si>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</si>
  <si>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</si>
  <si>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</si>
  <si>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</si>
  <si>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</si>
  <si>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</si>
  <si>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</si>
  <si>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</si>
  <si>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</si>
  <si>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</si>
  <si>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</si>
  <si>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</si>
  <si>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</si>
  <si>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</si>
  <si>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</si>
  <si>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</si>
  <si>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</si>
  <si>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</si>
  <si>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</si>
  <si>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</si>
  <si>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</si>
  <si>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</si>
  <si>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</si>
  <si>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</si>
  <si>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</si>
  <si>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</si>
  <si>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</si>
  <si>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</si>
  <si>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</si>
  <si>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</si>
  <si>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</si>
  <si>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</si>
  <si>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</si>
  <si>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</si>
  <si>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</si>
  <si>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</si>
  <si>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</si>
  <si>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</si>
  <si>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</si>
  <si>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</si>
  <si>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</si>
  <si>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</si>
  <si>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</si>
  <si>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</si>
  <si>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</si>
  <si>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</si>
  <si>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</si>
  <si>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</si>
  <si>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</si>
  <si>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</si>
  <si>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</si>
  <si>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</si>
  <si>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</si>
  <si>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</si>
  <si>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</si>
  <si>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</si>
  <si>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</si>
  <si>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</si>
  <si>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</si>
  <si>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</si>
  <si>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</si>
  <si>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</si>
  <si>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</si>
  <si>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</si>
  <si>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</si>
  <si>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</si>
  <si>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</si>
  <si>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</si>
  <si>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</si>
  <si>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</si>
  <si>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</si>
  <si>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</si>
  <si>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</si>
  <si>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</si>
  <si>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</si>
  <si>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</si>
  <si>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</si>
  <si>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</si>
  <si>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</si>
  <si>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</si>
  <si>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</si>
  <si>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</si>
  <si>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</si>
  <si>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</si>
  <si>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</si>
  <si>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</si>
  <si>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</si>
  <si>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</si>
  <si>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</si>
  <si>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</si>
  <si>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</si>
  <si>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</si>
  <si>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</si>
  <si>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</si>
  <si>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</si>
  <si>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</si>
  <si>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</si>
  <si>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</si>
  <si>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</si>
  <si>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</si>
  <si>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</si>
  <si>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</si>
  <si>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</si>
  <si>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</si>
  <si>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</si>
  <si>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</si>
  <si>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</si>
  <si>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</si>
  <si>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</si>
  <si>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</si>
  <si>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</si>
  <si>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</si>
  <si>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</si>
  <si>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</si>
  <si>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</si>
  <si>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</si>
  <si>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</si>
  <si>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</si>
  <si>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</si>
  <si>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</si>
  <si>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</si>
  <si>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</si>
  <si>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</si>
  <si>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</si>
  <si>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</si>
  <si>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</si>
  <si>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</si>
  <si>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</si>
  <si>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</si>
  <si>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</si>
  <si>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</si>
  <si>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</si>
  <si>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</si>
  <si>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</si>
  <si>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</si>
  <si>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</si>
  <si>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</si>
  <si>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</si>
  <si>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</si>
  <si>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</si>
  <si>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</si>
  <si>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</si>
  <si>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</si>
  <si>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</si>
  <si>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</si>
  <si>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</si>
  <si>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</si>
  <si>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</si>
  <si>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</si>
  <si>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</si>
  <si>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</si>
  <si>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</si>
  <si>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</si>
  <si>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</si>
  <si>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</si>
  <si>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</si>
  <si>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</si>
  <si>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</si>
  <si>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</si>
  <si>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</si>
  <si>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</si>
  <si>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</si>
  <si>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</si>
  <si>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</si>
  <si>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</si>
  <si>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</si>
  <si>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</si>
  <si>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</si>
  <si>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</si>
  <si>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</si>
  <si>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</si>
  <si>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</si>
  <si>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</si>
  <si>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</si>
  <si>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</si>
  <si>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</si>
  <si>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</si>
  <si>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</si>
  <si>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</si>
  <si>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</si>
  <si>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</si>
  <si>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</si>
  <si>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</si>
  <si>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</si>
  <si>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</si>
  <si>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</si>
  <si>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</si>
  <si>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</si>
  <si>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</si>
  <si>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</si>
  <si>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</si>
  <si>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</si>
  <si>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</si>
  <si>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</si>
  <si>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</si>
  <si>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</si>
  <si>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</si>
  <si>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</si>
  <si>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</si>
  <si>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</si>
  <si>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</si>
  <si>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</si>
  <si>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</si>
  <si>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</si>
  <si>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</si>
  <si>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</si>
  <si>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</si>
  <si>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</si>
  <si>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</si>
  <si>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</si>
  <si>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</si>
  <si>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</si>
  <si>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</si>
  <si>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</si>
  <si>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</si>
  <si>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</si>
  <si>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</si>
  <si>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</si>
  <si>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</si>
  <si>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</si>
  <si>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</si>
  <si>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</si>
  <si>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</si>
  <si>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</si>
  <si>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</si>
  <si>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</si>
  <si>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</si>
  <si>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</si>
  <si>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</si>
  <si>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</si>
  <si>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</si>
  <si>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</si>
  <si>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</si>
  <si>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</si>
  <si>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</si>
  <si>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</si>
  <si>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</si>
  <si>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</si>
  <si>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</si>
  <si>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</si>
  <si>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</si>
  <si>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</si>
  <si>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</si>
  <si>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</si>
  <si>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</si>
  <si>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</si>
  <si>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</si>
  <si>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</si>
  <si>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</si>
  <si>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</si>
  <si>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</si>
  <si>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</si>
  <si>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</si>
  <si>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</si>
  <si>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</si>
  <si>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</si>
  <si>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</si>
  <si>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</si>
  <si>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</si>
  <si>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</si>
  <si>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</si>
  <si>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</si>
  <si>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</si>
  <si>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</si>
  <si>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</si>
  <si>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</si>
  <si>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</si>
  <si>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</si>
  <si>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</si>
  <si>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</si>
  <si>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</si>
  <si>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</si>
  <si>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</si>
  <si>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</si>
  <si>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</si>
  <si>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</si>
  <si>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</si>
  <si>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</si>
  <si>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</si>
  <si>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</si>
  <si>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</si>
  <si>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</si>
  <si>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</si>
  <si>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</si>
  <si>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</si>
  <si>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</si>
  <si>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</si>
  <si>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</si>
  <si>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</si>
  <si>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</si>
  <si>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</si>
  <si>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</si>
  <si>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</si>
  <si>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</si>
  <si>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</si>
  <si>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</si>
  <si>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</si>
  <si>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</si>
  <si>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</si>
  <si>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</si>
  <si>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</si>
  <si>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</si>
  <si>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</si>
  <si>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</si>
  <si>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</si>
  <si>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</si>
  <si>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</si>
  <si>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</si>
  <si>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</si>
  <si>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</si>
  <si>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</si>
  <si>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</si>
  <si>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</si>
  <si>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</si>
  <si>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</si>
  <si>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</si>
  <si>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</si>
  <si>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</si>
  <si>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</si>
  <si>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</si>
  <si>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</si>
  <si>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</si>
  <si>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</si>
  <si>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</si>
  <si>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</si>
  <si>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</si>
  <si>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</si>
  <si>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</si>
  <si>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</si>
  <si>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</si>
  <si>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</si>
  <si>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</si>
  <si>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</si>
  <si>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</si>
  <si>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</si>
  <si>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</si>
  <si>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</si>
  <si>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</si>
  <si>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</si>
  <si>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</si>
  <si>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</si>
  <si>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</si>
  <si>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</si>
  <si>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</si>
  <si>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</si>
  <si>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</si>
  <si>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</si>
  <si>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</si>
  <si>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</si>
  <si>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</si>
  <si>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</si>
  <si>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</si>
  <si>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</si>
  <si>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</si>
  <si>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</si>
  <si>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</si>
  <si>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</si>
  <si>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</si>
  <si>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</si>
  <si>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</si>
  <si>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</si>
  <si>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</si>
  <si>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</si>
  <si>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</si>
  <si>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</si>
  <si>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</si>
  <si>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</si>
  <si>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</si>
  <si>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</si>
  <si>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</si>
  <si>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</si>
  <si>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</si>
  <si>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</si>
  <si>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</si>
  <si>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</si>
  <si>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</si>
  <si>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</si>
  <si>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</si>
  <si>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</si>
  <si>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</si>
  <si>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</si>
  <si>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</si>
  <si>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</si>
  <si>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</si>
  <si>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</si>
  <si>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</si>
  <si>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</si>
  <si>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</si>
  <si>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</si>
  <si>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</si>
  <si>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</si>
  <si>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</si>
  <si>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</si>
  <si>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</si>
  <si>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</si>
  <si>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</si>
  <si>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</si>
  <si>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</si>
  <si>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</si>
  <si>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</si>
  <si>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</si>
  <si>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</si>
  <si>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</si>
  <si>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</si>
  <si>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</si>
  <si>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</si>
  <si>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</si>
  <si>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</si>
  <si>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</si>
  <si>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</si>
  <si>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</si>
  <si>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</si>
  <si>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</si>
  <si>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</si>
  <si>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</si>
  <si>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</si>
  <si>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</si>
  <si>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</si>
  <si>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</si>
  <si>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</si>
  <si>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</si>
  <si>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</si>
  <si>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</si>
  <si>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</si>
  <si>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</si>
  <si>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</si>
  <si>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</si>
  <si>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</si>
  <si>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</si>
  <si>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</si>
  <si>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</si>
  <si>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</si>
  <si>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</si>
  <si>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</si>
  <si>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</si>
  <si>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</si>
  <si>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</si>
  <si>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</si>
  <si>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</si>
  <si>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</si>
  <si>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</si>
  <si>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</si>
  <si>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</si>
  <si>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</si>
  <si>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</si>
  <si>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</si>
  <si>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</si>
  <si>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</si>
  <si>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</si>
  <si>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</si>
  <si>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</si>
  <si>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</si>
  <si>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</si>
  <si>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</si>
  <si>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</si>
  <si>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</si>
  <si>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</si>
  <si>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</si>
  <si>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</si>
  <si>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</si>
  <si>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</si>
  <si>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</si>
  <si>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</si>
  <si>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</si>
  <si>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</si>
  <si>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</si>
  <si>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</si>
  <si>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</si>
  <si>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</si>
  <si>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</si>
  <si>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</si>
  <si>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</si>
  <si>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</si>
  <si>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</si>
  <si>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</si>
  <si>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</si>
  <si>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</si>
  <si>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</si>
  <si>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</si>
  <si>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</si>
  <si>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</si>
  <si>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</si>
  <si>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</si>
  <si>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</si>
  <si>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</si>
  <si>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</si>
  <si>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</si>
  <si>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</si>
  <si>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</si>
  <si>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</si>
  <si>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</si>
  <si>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</si>
  <si>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</si>
  <si>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</si>
  <si>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</si>
  <si>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</si>
  <si>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</si>
  <si>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</si>
  <si>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</si>
  <si>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</si>
  <si>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</si>
  <si>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</si>
  <si>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</si>
  <si>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</si>
  <si>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</si>
  <si>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</si>
  <si>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</si>
  <si>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</si>
  <si>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</si>
  <si>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</si>
  <si>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</si>
  <si>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</si>
  <si>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</si>
  <si>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</si>
  <si>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</si>
  <si>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</si>
  <si>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</si>
  <si>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</si>
  <si>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</si>
  <si>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2021-19-10000647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</si>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</sst>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1" zoomScale="85" zoomScaleNormal="85" zoomScaleSheetLayoutView="40" zoomScalePageLayoutView="40" workbookViewId="0">
      <selection activeCell="H37" sqref="H3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2653</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421</v>
      </c>
      <c r="I15" s="32" t="s">
        <v>2624</v>
      </c>
      <c r="J15" s="108" t="s">
        <v>2626</v>
      </c>
      <c r="L15" s="219" t="s">
        <v>8</v>
      </c>
      <c r="M15" s="219"/>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238"/>
      <c r="I20" s="142" t="s">
        <v>421</v>
      </c>
      <c r="J20" s="143" t="s">
        <v>429</v>
      </c>
      <c r="K20" s="144">
        <v>886931752</v>
      </c>
      <c r="L20" s="145"/>
      <c r="M20" s="145">
        <v>44561</v>
      </c>
      <c r="N20" s="128">
        <f>+(M20-L20)/30</f>
        <v>1485.3666666666666</v>
      </c>
      <c r="O20" s="131"/>
      <c r="U20" s="127"/>
      <c r="V20" s="105">
        <f ca="1">NOW()</f>
        <v>44193.619707175923</v>
      </c>
      <c r="W20" s="105">
        <f ca="1">NOW()</f>
        <v>44193.619707175923</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2"/>
      <c r="I37" s="123"/>
      <c r="J37" s="123"/>
      <c r="K37" s="123"/>
      <c r="L37" s="123"/>
      <c r="M37" s="123"/>
      <c r="N37" s="123"/>
      <c r="O37" s="124"/>
    </row>
    <row r="38" spans="1:16" ht="21" customHeight="1" x14ac:dyDescent="0.3">
      <c r="A38" s="9"/>
      <c r="B38" s="233" t="str">
        <f>VLOOKUP(B20,EAS!A2:B1439,2,0)</f>
        <v>FUNDACION AMIGOS DEL PROGRESO</v>
      </c>
      <c r="C38" s="233"/>
      <c r="D38" s="233"/>
      <c r="E38" s="233"/>
      <c r="F38" s="233"/>
      <c r="G38" s="5"/>
      <c r="H38" s="125"/>
      <c r="I38" s="242" t="s">
        <v>7</v>
      </c>
      <c r="J38" s="242"/>
      <c r="K38" s="242"/>
      <c r="L38" s="242"/>
      <c r="M38" s="242"/>
      <c r="N38" s="242"/>
      <c r="O38" s="126"/>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2654</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2655</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2657</v>
      </c>
      <c r="C168" s="229"/>
      <c r="D168" s="229"/>
      <c r="E168" s="8"/>
      <c r="F168" s="5"/>
      <c r="H168" s="81" t="s">
        <v>2656</v>
      </c>
      <c r="I168" s="210"/>
      <c r="J168" s="211"/>
      <c r="K168" s="211"/>
      <c r="L168" s="211"/>
      <c r="M168" s="211"/>
      <c r="N168" s="211"/>
      <c r="O168" s="21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2667</v>
      </c>
      <c r="B172" s="200"/>
      <c r="C172" s="200"/>
      <c r="D172" s="200"/>
      <c r="E172" s="200"/>
      <c r="F172" s="200"/>
      <c r="G172" s="200"/>
      <c r="H172" s="200"/>
      <c r="I172" s="200"/>
      <c r="J172" s="200"/>
      <c r="K172" s="200"/>
      <c r="L172" s="200"/>
      <c r="M172" s="200"/>
      <c r="N172" s="200"/>
      <c r="O172" s="201"/>
      <c r="P172" s="76"/>
    </row>
    <row r="173" spans="1:28" ht="15" customHeight="1" x14ac:dyDescent="0.3">
      <c r="A173" s="193" t="s">
        <v>2673</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4" x14ac:dyDescent="0.3">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4" x14ac:dyDescent="0.3">
      <c r="A179" s="9"/>
      <c r="B179" s="186" t="s">
        <v>2668</v>
      </c>
      <c r="C179" s="186"/>
      <c r="D179" s="186"/>
      <c r="E179" s="164">
        <v>0.02</v>
      </c>
      <c r="F179" s="163"/>
      <c r="G179" s="158" t="str">
        <f>IF(F179&gt;0,SUM(E179+F179),"")</f>
        <v/>
      </c>
      <c r="H179" s="5"/>
      <c r="I179" s="186" t="s">
        <v>2670</v>
      </c>
      <c r="J179" s="186"/>
      <c r="K179" s="186"/>
      <c r="L179" s="186"/>
      <c r="M179" s="165"/>
      <c r="O179" s="8"/>
      <c r="Q179" s="19"/>
      <c r="R179" s="152" t="str">
        <f>IF(M179&gt;0,SUM(L179+M179),"")</f>
        <v/>
      </c>
      <c r="T179" s="19"/>
      <c r="U179" s="232" t="s">
        <v>1166</v>
      </c>
      <c r="V179" s="232"/>
      <c r="W179" s="232"/>
      <c r="X179" s="24">
        <v>0.02</v>
      </c>
      <c r="Y179" s="157"/>
      <c r="Z179" s="158" t="str">
        <f>IF(Y179&gt;0,SUM(E181+Y179),"")</f>
        <v/>
      </c>
      <c r="AA179" s="19"/>
      <c r="AB179" s="19"/>
    </row>
    <row r="180" spans="1:28" ht="23.4" hidden="1" x14ac:dyDescent="0.3">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4" hidden="1" x14ac:dyDescent="0.3">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4" hidden="1" x14ac:dyDescent="0.3">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231" t="s">
        <v>2628</v>
      </c>
      <c r="L185" s="231"/>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90" t="s">
        <v>2636</v>
      </c>
      <c r="C192" s="190"/>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0" t="s">
        <v>2658</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2020-12-28T19:52:50Z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