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PRIMERO LOS NIÑO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<sst xmlns="http://schemas.openxmlformats.org/spreadsheetml/2006/main" count="4636" uniqueCount="2760">
  <si>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</si>
  <si>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</si>
  <si>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</si>
  <si>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</si>
  <si>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</si>
  <si>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</si>
  <si>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</si>
  <si>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</si>
  <si>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</si>
  <si>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</si>
  <si>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</si>
  <si>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</si>
  <si>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</si>
  <si>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</si>
  <si>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</si>
  <si>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</si>
  <si>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</si>
  <si>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</si>
  <si>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</si>
  <si>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</si>
  <si>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</si>
  <si>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</si>
  <si>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</si>
  <si>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</si>
  <si>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</si>
  <si>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</si>
  <si>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</si>
  <si>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</si>
  <si>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</si>
  <si>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</si>
  <si>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</si>
  <si>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</si>
  <si>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</si>
  <si>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</si>
  <si>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</si>
  <si>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</si>
  <si>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</si>
  <si>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</si>
  <si>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</si>
  <si>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</si>
  <si>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</si>
  <si>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</si>
  <si>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</si>
  <si>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</si>
  <si>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</si>
  <si>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</si>
  <si>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</si>
  <si>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</si>
  <si>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</si>
  <si>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</si>
  <si>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</si>
  <si>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</si>
  <si>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</si>
  <si>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</si>
  <si>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</si>
  <si>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</si>
  <si>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</si>
  <si>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</si>
  <si>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</si>
  <si>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</si>
  <si>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</si>
  <si>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</si>
  <si>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</si>
  <si>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</si>
  <si>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</si>
  <si>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</si>
  <si>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</si>
  <si>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</si>
  <si>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</si>
  <si>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</si>
  <si>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</si>
  <si>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</si>
  <si>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</si>
  <si>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</si>
  <si>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</si>
  <si>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</si>
  <si>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</si>
  <si>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</si>
  <si>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</si>
  <si>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</si>
  <si>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</si>
  <si>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</si>
  <si>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</si>
  <si>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</si>
  <si>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</si>
  <si>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</si>
  <si>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</si>
  <si>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</si>
  <si>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</si>
  <si>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</si>
  <si>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</si>
  <si>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</si>
  <si>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</si>
  <si>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</si>
  <si>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</si>
  <si>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</si>
  <si>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</si>
  <si>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</si>
  <si>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</si>
  <si>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</si>
  <si>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</si>
  <si>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</si>
  <si>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</si>
  <si>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</si>
  <si>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</si>
  <si>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</si>
  <si>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</si>
  <si>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</si>
  <si>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</si>
  <si>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</si>
  <si>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</si>
  <si>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</si>
  <si>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</si>
  <si>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</si>
  <si>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</si>
  <si>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</si>
  <si>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</si>
  <si>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</si>
  <si>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</si>
  <si>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</si>
  <si>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</si>
  <si>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</si>
  <si>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</si>
  <si>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</si>
  <si>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</si>
  <si>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</si>
  <si>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</si>
  <si>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</si>
  <si>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</si>
  <si>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</si>
  <si>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</si>
  <si>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</si>
  <si>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</si>
  <si>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</si>
  <si>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</si>
  <si>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</si>
  <si>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</si>
  <si>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</si>
  <si>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</si>
  <si>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</si>
  <si>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</si>
  <si>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</si>
  <si>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</si>
  <si>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</si>
  <si>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</si>
  <si>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</si>
  <si>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</si>
  <si>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</si>
  <si>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</si>
  <si>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</si>
  <si>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</si>
  <si>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</si>
  <si>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</si>
  <si>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</si>
  <si>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</si>
  <si>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</si>
  <si>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</si>
  <si>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</si>
  <si>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</si>
  <si>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</si>
  <si>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</si>
  <si>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</si>
  <si>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</si>
  <si>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</si>
  <si>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</si>
  <si>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</si>
  <si>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</si>
  <si>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</si>
  <si>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</si>
  <si>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</si>
  <si>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</si>
  <si>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</si>
  <si>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</si>
  <si>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</si>
  <si>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</si>
  <si>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</si>
  <si>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</si>
  <si>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</si>
  <si>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</si>
  <si>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</si>
  <si>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</si>
  <si>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</si>
  <si>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</si>
  <si>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</si>
  <si>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</si>
  <si>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</si>
  <si>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</si>
  <si>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</si>
  <si>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</si>
  <si>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</si>
  <si>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</si>
  <si>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</si>
  <si>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</si>
  <si>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</si>
  <si>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</si>
  <si>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</si>
  <si>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</si>
  <si>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</si>
  <si>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</si>
  <si>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</si>
  <si>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</si>
  <si>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</si>
  <si>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</si>
  <si>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</si>
  <si>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</si>
  <si>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</si>
  <si>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</si>
  <si>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</si>
  <si>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</si>
  <si>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</si>
  <si>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</si>
  <si>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</si>
  <si>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</si>
  <si>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</si>
  <si>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</si>
  <si>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</si>
  <si>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</si>
  <si>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</si>
  <si>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</si>
  <si>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</si>
  <si>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</si>
  <si>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</si>
  <si>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</si>
  <si>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</si>
  <si>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</si>
  <si>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</si>
  <si>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</si>
  <si>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</si>
  <si>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</si>
  <si>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</si>
  <si>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</si>
  <si>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</si>
  <si>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</si>
  <si>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</si>
  <si>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</si>
  <si>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</si>
  <si>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</si>
  <si>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</si>
  <si>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</si>
  <si>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</si>
  <si>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</si>
  <si>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</si>
  <si>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</si>
  <si>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</si>
  <si>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</si>
  <si>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</si>
  <si>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</si>
  <si>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</si>
  <si>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</si>
  <si>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</si>
  <si>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</si>
  <si>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</si>
  <si>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</si>
  <si>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</si>
  <si>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</si>
  <si>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</si>
  <si>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</si>
  <si>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</si>
  <si>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</si>
  <si>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</si>
  <si>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</si>
  <si>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</si>
  <si>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</si>
  <si>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</si>
  <si>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</si>
  <si>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</si>
  <si>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</si>
  <si>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</si>
  <si>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</si>
  <si>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</si>
  <si>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</si>
  <si>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</si>
  <si>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</si>
  <si>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</si>
  <si>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</si>
  <si>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</si>
  <si>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</si>
  <si>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</si>
  <si>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</si>
  <si>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</si>
  <si>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</si>
  <si>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</si>
  <si>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</si>
  <si>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</si>
  <si>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</si>
  <si>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</si>
  <si>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</si>
  <si>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</si>
  <si>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</si>
  <si>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</si>
  <si>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</si>
  <si>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</si>
  <si>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</si>
  <si>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</si>
  <si>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</si>
  <si>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</si>
  <si>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</si>
  <si>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</si>
  <si>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</si>
  <si>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</si>
  <si>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</si>
  <si>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</si>
  <si>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</si>
  <si>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</si>
  <si>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</si>
  <si>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</si>
  <si>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</si>
  <si>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</si>
  <si>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</si>
  <si>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</si>
  <si>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</si>
  <si>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</si>
  <si>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</si>
  <si>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</si>
  <si>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</si>
  <si>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</si>
  <si>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</si>
  <si>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</si>
  <si>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</si>
  <si>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</si>
  <si>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</si>
  <si>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</si>
  <si>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</si>
  <si>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</si>
  <si>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</si>
  <si>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</si>
  <si>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</si>
  <si>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</si>
  <si>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</si>
  <si>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</si>
  <si>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</si>
  <si>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</si>
  <si>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</si>
  <si>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</si>
  <si>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</si>
  <si>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</si>
  <si>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</si>
  <si>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</si>
  <si>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</si>
  <si>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</si>
  <si>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</si>
  <si>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</si>
  <si>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</si>
  <si>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</si>
  <si>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</si>
  <si>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</si>
  <si>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</si>
  <si>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</si>
  <si>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</si>
  <si>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</si>
  <si>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</si>
  <si>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</si>
  <si>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</si>
  <si>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</si>
  <si>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</si>
  <si>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</si>
  <si>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</si>
  <si>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</si>
  <si>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</si>
  <si>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</si>
  <si>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</si>
  <si>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</si>
  <si>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</si>
  <si>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</si>
  <si>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</si>
  <si>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</si>
  <si>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</si>
  <si>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</si>
  <si>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</si>
  <si>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</si>
  <si>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</si>
  <si>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</si>
  <si>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</si>
  <si>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</si>
  <si>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</si>
  <si>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</si>
  <si>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</si>
  <si>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</si>
  <si>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</si>
  <si>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</si>
  <si>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</si>
  <si>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</si>
  <si>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</si>
  <si>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</si>
  <si>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</si>
  <si>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</si>
  <si>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</si>
  <si>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</si>
  <si>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</si>
  <si>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</si>
  <si>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</si>
  <si>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</si>
  <si>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</si>
  <si>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</si>
  <si>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</si>
  <si>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</si>
  <si>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</si>
  <si>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</si>
  <si>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</si>
  <si>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</si>
  <si>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</si>
  <si>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</si>
  <si>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</si>
  <si>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</si>
  <si>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</si>
  <si>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</si>
  <si>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</si>
  <si>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</si>
  <si>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</si>
  <si>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</si>
  <si>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</si>
  <si>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</si>
  <si>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</si>
  <si>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</si>
  <si>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</si>
  <si>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</si>
  <si>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</si>
  <si>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</si>
  <si>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</si>
  <si>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</si>
  <si>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</si>
  <si>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</si>
  <si>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</si>
  <si>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</si>
  <si>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</si>
  <si>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</si>
  <si>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</si>
  <si>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</si>
  <si>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</si>
  <si>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</si>
  <si>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</si>
  <si>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</si>
  <si>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</si>
  <si>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</si>
  <si>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</si>
  <si>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</si>
  <si>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</si>
  <si>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</si>
  <si>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</si>
  <si>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</si>
  <si>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</si>
  <si>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</si>
  <si>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</si>
  <si>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</si>
  <si>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</si>
  <si>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</si>
  <si>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</si>
  <si>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</si>
  <si>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</si>
  <si>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</si>
  <si>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</si>
  <si>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</si>
  <si>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</si>
  <si>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</si>
  <si>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</si>
  <si>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</si>
  <si>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</si>
  <si>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</si>
  <si>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</si>
  <si>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</si>
  <si>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</si>
  <si>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</si>
  <si>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</si>
  <si>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</si>
  <si>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</si>
  <si>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</si>
  <si>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</si>
  <si>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</si>
  <si>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</si>
  <si>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</si>
  <si>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</si>
  <si>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</si>
  <si>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</si>
  <si>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</si>
  <si>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</si>
  <si>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</si>
  <si>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</si>
  <si>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</si>
  <si>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</si>
  <si>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</si>
  <si>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</si>
  <si>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</si>
  <si>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</si>
  <si>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</si>
  <si>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</si>
  <si>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</si>
  <si>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</si>
  <si>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</si>
  <si>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</si>
  <si>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</si>
  <si>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</si>
  <si>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</si>
  <si>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</si>
  <si>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</si>
  <si>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</si>
  <si>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</si>
  <si>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</si>
  <si>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</si>
  <si>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</si>
  <si>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</si>
  <si>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</si>
  <si>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</si>
  <si>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</si>
  <si>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</si>
  <si>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</si>
  <si>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</si>
  <si>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</si>
  <si>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</si>
  <si>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</si>
  <si>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</si>
  <si>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</si>
  <si>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</si>
  <si>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</si>
  <si>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</si>
  <si>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</si>
  <si>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</si>
  <si>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</si>
  <si>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</si>
  <si>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</si>
  <si>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</si>
  <si>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</si>
  <si>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</si>
  <si>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</si>
  <si>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</si>
  <si>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</si>
  <si>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</si>
  <si>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</si>
  <si>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</si>
  <si>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</si>
  <si>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</si>
  <si>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</si>
  <si>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</si>
  <si>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</si>
  <si>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</si>
  <si>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</si>
  <si>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</si>
  <si>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</si>
  <si>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</si>
  <si>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</si>
  <si>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</si>
  <si>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</si>
  <si>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</si>
  <si>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</si>
  <si>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</si>
  <si>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</si>
  <si>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</si>
  <si>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</si>
  <si>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</si>
  <si>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</si>
  <si>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</si>
  <si>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</si>
  <si>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</si>
  <si>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</si>
  <si>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</si>
  <si>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</si>
  <si>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</si>
  <si>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</si>
  <si>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</si>
  <si>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</si>
  <si>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</si>
  <si>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</si>
  <si>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</si>
  <si>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</si>
  <si>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</si>
  <si>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</si>
  <si>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</si>
  <si>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</si>
  <si>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</si>
  <si>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</si>
  <si>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</si>
  <si>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</si>
  <si>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</si>
  <si>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</si>
  <si>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</si>
  <si>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</si>
  <si>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</si>
  <si>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</si>
  <si>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</si>
  <si>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</si>
  <si>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</si>
  <si>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</si>
  <si>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</si>
  <si>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</si>
  <si>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</si>
  <si>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</si>
  <si>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</si>
  <si>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</si>
  <si>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</si>
  <si>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</si>
  <si>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</si>
  <si>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</si>
  <si>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</si>
  <si>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</si>
  <si>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</si>
  <si>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</si>
  <si>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</si>
  <si>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</si>
  <si>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</si>
  <si>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</si>
  <si>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</si>
  <si>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</si>
  <si>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</si>
  <si>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</si>
  <si>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</si>
  <si>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</si>
  <si>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</si>
  <si>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</si>
  <si>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</si>
  <si>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</si>
  <si>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</si>
  <si>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</si>
  <si>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</si>
  <si>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</si>
  <si>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</si>
  <si>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</si>
  <si>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</si>
  <si>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</si>
  <si>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</si>
  <si>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</si>
  <si>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</si>
  <si>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</si>
  <si>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</si>
  <si>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</si>
  <si>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</si>
  <si>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</si>
  <si>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</si>
  <si>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</si>
  <si>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</si>
  <si>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</si>
  <si>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</si>
  <si>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</si>
  <si>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</si>
  <si>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</si>
  <si>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</si>
  <si>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</si>
  <si>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</si>
  <si>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</si>
  <si>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</si>
  <si>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</si>
  <si>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</si>
  <si>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</si>
  <si>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</si>
  <si>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</si>
  <si>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</si>
  <si>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</si>
  <si>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</si>
  <si>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</si>
  <si>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</si>
  <si>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</si>
  <si>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</si>
  <si>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</si>
  <si>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</si>
  <si>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</si>
  <si>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</si>
  <si>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</si>
  <si>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</si>
  <si>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</si>
  <si>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</si>
  <si>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</si>
  <si>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</si>
  <si>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</si>
  <si>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</si>
  <si>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</si>
  <si>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</si>
  <si>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</si>
  <si>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</si>
  <si>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</si>
  <si>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</si>
  <si>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</si>
  <si>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</si>
  <si>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</si>
  <si>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</si>
  <si>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</si>
  <si>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</si>
  <si>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</si>
  <si>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</si>
  <si>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</si>
  <si>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</si>
  <si>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</si>
  <si>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</si>
  <si>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</si>
  <si>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</si>
  <si>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</si>
  <si>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</si>
  <si>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</si>
  <si>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</si>
  <si>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</si>
  <si>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</si>
  <si>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</si>
  <si>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</si>
  <si>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</si>
  <si>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</si>
  <si>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</si>
  <si>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</si>
  <si>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</si>
  <si>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</si>
  <si>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</si>
  <si>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</si>
  <si>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</si>
  <si>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</si>
  <si>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</si>
  <si>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</si>
  <si>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</si>
  <si>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</si>
  <si>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</si>
  <si>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</si>
  <si>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</si>
  <si>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</si>
  <si>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</si>
  <si>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</si>
  <si>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</si>
  <si>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</si>
  <si>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</si>
  <si>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</si>
  <si>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</si>
  <si>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</si>
  <si>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</si>
  <si>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</si>
  <si>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</si>
  <si>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</si>
  <si>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</si>
  <si>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</si>
  <si>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</si>
  <si>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</si>
  <si>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</si>
  <si>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</si>
  <si>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</si>
  <si>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</si>
  <si>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</si>
  <si>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</si>
  <si>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</si>
  <si>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</si>
  <si>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</si>
  <si>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</si>
  <si>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</si>
  <si>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</si>
  <si>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</si>
  <si>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</si>
  <si>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</si>
  <si>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</si>
  <si>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</si>
  <si>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</si>
  <si>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</si>
  <si>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</si>
  <si>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</si>
  <si>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</si>
  <si>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</si>
  <si>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</si>
  <si>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</si>
  <si>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</si>
  <si>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</si>
  <si>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</si>
  <si>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</si>
  <si>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</si>
  <si>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</si>
  <si>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</si>
  <si>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</si>
  <si>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</si>
  <si>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</si>
  <si>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</si>
  <si>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</si>
  <si>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</si>
  <si>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</si>
  <si>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</si>
  <si>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</si>
  <si>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</si>
  <si>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</si>
  <si>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</si>
  <si>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</si>
  <si>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</si>
  <si>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</si>
  <si>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</si>
  <si>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</si>
  <si>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</si>
  <si>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</si>
  <si>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</si>
  <si>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</si>
  <si>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</si>
  <si>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</si>
  <si>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</si>
  <si>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</si>
  <si>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</si>
  <si>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</si>
  <si>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</si>
  <si>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</si>
  <si>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</si>
  <si>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</si>
  <si>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</si>
  <si>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</si>
  <si>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</si>
  <si>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</si>
  <si>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</si>
  <si>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</si>
  <si>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</si>
  <si>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</si>
  <si>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</si>
  <si>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</si>
  <si>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</si>
  <si>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</si>
  <si>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</si>
  <si>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</si>
  <si>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</si>
  <si>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</si>
  <si>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</si>
  <si>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</si>
  <si>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</si>
  <si>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</si>
  <si>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</si>
  <si>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</si>
  <si>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</si>
  <si>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</si>
  <si>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</si>
  <si>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</si>
  <si>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</si>
  <si>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</si>
  <si>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</si>
  <si>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</si>
  <si>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</si>
  <si>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</si>
  <si>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</si>
  <si>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</si>
  <si>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</si>
  <si>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</si>
  <si>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</si>
  <si>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</si>
  <si>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</si>
  <si>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</si>
  <si>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</si>
  <si>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</si>
  <si>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</si>
  <si>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</si>
  <si>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</si>
  <si>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</si>
  <si>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</si>
  <si>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</si>
  <si>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</si>
  <si>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</si>
  <si>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</si>
  <si>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</si>
  <si>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</si>
  <si>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</si>
  <si>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</si>
  <si>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</si>
  <si>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</si>
  <si>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</si>
  <si>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</si>
  <si>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</si>
  <si>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</si>
  <si>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</si>
  <si>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</si>
  <si>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</si>
  <si>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</si>
  <si>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</si>
  <si>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</si>
  <si>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</si>
  <si>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</si>
  <si>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</si>
  <si>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</si>
  <si>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</si>
  <si>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</si>
  <si>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</si>
  <si>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</si>
  <si>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</si>
  <si>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</si>
  <si>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</si>
  <si>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</si>
  <si>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</si>
  <si>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</si>
  <si>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</si>
  <si>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</si>
  <si>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</si>
  <si>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</si>
  <si>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</si>
  <si>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</si>
  <si>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</si>
  <si>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</si>
  <si>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</si>
  <si>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</si>
  <si>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</si>
  <si>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</si>
  <si>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</si>
  <si>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</si>
  <si>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</si>
  <si>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</si>
  <si>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</si>
  <si>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</si>
  <si>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</si>
  <si>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</si>
  <si>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</si>
  <si>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</si>
  <si>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</si>
  <si>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</si>
  <si>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</si>
  <si>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</si>
  <si>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</si>
  <si>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</si>
  <si>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</si>
  <si>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</si>
  <si>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</si>
  <si>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</si>
  <si>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</si>
  <si>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</si>
  <si>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</si>
  <si>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</si>
  <si>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</si>
  <si>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</si>
  <si>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</si>
  <si>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</si>
  <si>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</si>
  <si>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</si>
  <si>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</si>
  <si>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</si>
  <si>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</si>
  <si>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</si>
  <si>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</si>
  <si>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</si>
  <si>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</si>
  <si>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</si>
  <si>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</si>
  <si>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</si>
  <si>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</si>
  <si>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</si>
  <si>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</si>
  <si>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</si>
  <si>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</si>
  <si>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</si>
  <si>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</si>
  <si>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</si>
  <si>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</si>
  <si>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</si>
  <si>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</si>
  <si>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</si>
  <si>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</si>
  <si>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</si>
  <si>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</si>
  <si>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</si>
  <si>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</si>
  <si>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</si>
  <si>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</si>
  <si>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</si>
  <si>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</si>
  <si>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</si>
  <si>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</si>
  <si>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</si>
  <si>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</si>
  <si>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</si>
  <si>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</si>
  <si>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</si>
  <si>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</si>
  <si>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</si>
  <si>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</si>
  <si>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</si>
  <si>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</si>
  <si>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</si>
  <si>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</si>
  <si>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</si>
  <si>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</si>
  <si>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</si>
  <si>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</si>
  <si>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</si>
  <si>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</si>
  <si>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</si>
  <si>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</si>
  <si>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</si>
  <si>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</si>
  <si>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</si>
  <si>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</si>
  <si>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</si>
  <si>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</si>
  <si>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</si>
  <si>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</si>
  <si>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</si>
  <si>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</si>
  <si>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</si>
  <si>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</si>
  <si>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</si>
  <si>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</si>
  <si>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</si>
  <si>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</si>
  <si>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</si>
  <si>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</si>
  <si>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</si>
  <si>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</si>
  <si>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</si>
  <si>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</si>
  <si>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</si>
  <si>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</si>
  <si>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</si>
  <si>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</si>
  <si>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</si>
  <si>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</si>
  <si>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</si>
  <si>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</si>
  <si>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</si>
  <si>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</si>
  <si>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</si>
  <si>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</si>
  <si>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</si>
  <si>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</si>
  <si>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</si>
  <si>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</si>
  <si>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</si>
  <si>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</si>
  <si>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</si>
  <si>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</si>
  <si>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</si>
  <si>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</si>
  <si>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</si>
  <si>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</si>
  <si>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</si>
  <si>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</si>
  <si>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</si>
  <si>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</si>
  <si>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</si>
  <si>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</si>
  <si>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</si>
  <si>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</si>
  <si>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</si>
  <si>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</si>
  <si>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</si>
  <si>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</si>
  <si>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</si>
  <si>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</si>
  <si>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</si>
  <si>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</si>
  <si>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</si>
  <si>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</si>
  <si>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</si>
  <si>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</si>
  <si>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</si>
  <si>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</si>
  <si>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</si>
  <si>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</si>
  <si>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</si>
  <si>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</si>
  <si>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</si>
  <si>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</si>
  <si>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</si>
  <si>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</si>
  <si>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</si>
  <si>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</si>
  <si>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</si>
  <si>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</si>
  <si>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</si>
  <si>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</si>
  <si>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</si>
  <si>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</si>
  <si>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</si>
  <si>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</si>
  <si>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</si>
  <si>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</si>
  <si>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</si>
  <si>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</si>
  <si>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</si>
  <si>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</si>
  <si>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</si>
  <si>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</si>
  <si>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</si>
  <si>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</si>
  <si>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</si>
  <si>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</si>
  <si>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</si>
  <si>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</si>
  <si>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</si>
  <si>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</si>
  <si>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</si>
  <si>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</si>
  <si>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</si>
  <si>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</si>
  <si>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</si>
  <si>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</si>
  <si>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</si>
  <si>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</si>
  <si>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</si>
  <si>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</si>
  <si>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</si>
  <si>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</si>
  <si>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</si>
  <si>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</si>
  <si>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</si>
  <si>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</si>
  <si>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</si>
  <si>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</si>
  <si>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</si>
  <si>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</si>
  <si>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</si>
  <si>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</si>
  <si>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</si>
  <si>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</si>
  <si>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</si>
  <si>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</si>
  <si>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</si>
  <si>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</si>
  <si>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</si>
  <si>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</si>
  <si>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</si>
  <si>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</si>
  <si>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</si>
  <si>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</si>
  <si>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</si>
  <si>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</si>
  <si>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</si>
  <si>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</si>
  <si>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</si>
  <si>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</si>
  <si>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</si>
  <si>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</si>
  <si>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</si>
  <si>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</si>
  <si>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</si>
  <si>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</si>
  <si>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</si>
  <si>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</si>
  <si>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</si>
  <si>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</si>
  <si>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</si>
  <si>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</si>
  <si>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</si>
  <si>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</si>
  <si>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</si>
  <si>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</si>
  <si>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</si>
  <si>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</si>
  <si>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</si>
  <si>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</si>
  <si>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</si>
  <si>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</si>
  <si>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</si>
  <si>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</si>
  <si>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</si>
  <si>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</si>
  <si>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</si>
  <si>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</si>
  <si>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</si>
  <si>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</si>
  <si>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</si>
  <si>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</si>
  <si>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</si>
  <si>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</si>
  <si>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</si>
  <si>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</si>
  <si>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</si>
  <si>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</si>
  <si>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</si>
  <si>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</si>
  <si>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</si>
  <si>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</si>
  <si>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</si>
  <si>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</si>
  <si>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</si>
  <si>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</si>
  <si>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</si>
  <si>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</si>
  <si>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</si>
  <si>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</si>
  <si>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</si>
  <si>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</si>
  <si>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</si>
  <si>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</si>
  <si>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</si>
  <si>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</si>
  <si>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</si>
  <si>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</si>
  <si>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</si>
  <si>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</si>
  <si>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</si>
  <si>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</si>
  <si>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</si>
  <si>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</si>
  <si>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</si>
  <si>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</si>
  <si>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</si>
  <si>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</si>
  <si>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</si>
  <si>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</si>
  <si>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</si>
  <si>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</si>
  <si>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</si>
  <si>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</si>
  <si>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</si>
  <si>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</si>
  <si>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</si>
  <si>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</si>
  <si>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</si>
  <si>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</si>
  <si>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</si>
  <si>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</si>
  <si>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</si>
  <si>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</si>
  <si>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</si>
  <si>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</si>
  <si>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</si>
  <si>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</si>
  <si>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</si>
  <si>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</si>
  <si>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</si>
  <si>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</si>
  <si>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</si>
  <si>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</si>
  <si>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</si>
  <si>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</si>
  <si>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</si>
  <si>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</si>
  <si>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</si>
  <si>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</si>
  <si>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</si>
  <si>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</si>
  <si>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</si>
  <si>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</si>
  <si>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</si>
  <si>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</si>
  <si>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</si>
  <si>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</si>
  <si>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</si>
  <si>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</si>
  <si>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</si>
  <si>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</si>
  <si>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</si>
  <si>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</si>
  <si>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</si>
  <si>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</si>
  <si>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</si>
  <si>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</si>
  <si>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</si>
  <si>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</si>
  <si>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</si>
  <si>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</si>
  <si>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</si>
  <si>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</si>
  <si>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</si>
  <si>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</si>
  <si>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</si>
  <si>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</si>
  <si>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</si>
  <si>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</si>
  <si>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</si>
  <si>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</si>
  <si>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</si>
  <si>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</si>
  <si>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</si>
  <si>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</si>
  <si>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</si>
  <si>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</si>
  <si>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</si>
  <si>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</si>
  <si>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</si>
  <si>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</si>
  <si>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</si>
  <si>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</si>
  <si>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</si>
  <si>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</si>
  <si>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</si>
  <si>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</si>
  <si>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</si>
  <si>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</si>
  <si>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</si>
  <si>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</si>
  <si>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</si>
  <si>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</si>
  <si>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</si>
  <si>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</si>
  <si>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</si>
  <si>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</si>
  <si>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</si>
  <si>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</si>
  <si>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</si>
  <si>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</si>
  <si>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</si>
  <si>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</si>
  <si>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</si>
  <si>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</si>
  <si>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</si>
  <si>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</si>
  <si>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</si>
  <si>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</si>
  <si>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</si>
  <si>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</si>
  <si>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</si>
  <si>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</si>
  <si>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</si>
  <si>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</si>
  <si>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</si>
  <si>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</si>
  <si>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</si>
  <si>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</si>
  <si>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</si>
  <si>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</si>
  <si>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</si>
  <si>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</si>
  <si>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</si>
  <si>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</si>
  <si>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</si>
  <si>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</si>
  <si>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</si>
  <si>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</si>
  <si>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</si>
  <si>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</si>
  <si>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</si>
  <si>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</si>
  <si>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</si>
  <si>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</si>
  <si>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</si>
  <si>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</si>
  <si>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</si>
  <si>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</si>
  <si>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</si>
  <si>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</si>
  <si>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</si>
  <si>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</si>
  <si>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</si>
  <si>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</si>
  <si>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</si>
  <si>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</si>
  <si>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</si>
  <si>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</si>
  <si>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</si>
  <si>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</si>
  <si>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</si>
  <si>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</si>
  <si>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</si>
  <si>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</si>
  <si>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</si>
  <si>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</si>
  <si>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</si>
  <si>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</si>
  <si>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</si>
  <si>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</si>
  <si>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</si>
  <si>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</si>
  <si>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</si>
  <si>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</si>
  <si>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</si>
  <si>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</si>
  <si>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</si>
  <si>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</si>
  <si>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</si>
  <si>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</si>
  <si>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</si>
  <si>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</si>
  <si>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</si>
  <si>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</si>
  <si>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</si>
  <si>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</si>
  <si>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</si>
  <si>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</si>
  <si>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</si>
  <si>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</si>
  <si>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</si>
  <si>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</si>
  <si>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</si>
  <si>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</si>
  <si>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</si>
  <si>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</si>
  <si>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</si>
  <si>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</si>
  <si>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</si>
  <si>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</si>
  <si>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</si>
  <si>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</si>
  <si>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</si>
  <si>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</si>
  <si>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</si>
  <si>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</si>
  <si>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</si>
  <si>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</si>
  <si>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</si>
  <si>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</si>
  <si>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</si>
  <si>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</si>
  <si>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</si>
  <si>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</si>
  <si>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</si>
  <si>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</si>
  <si>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</si>
  <si>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</si>
  <si>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</si>
  <si>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</si>
  <si>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</si>
  <si>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</si>
  <si>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</si>
  <si>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</si>
  <si>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</si>
  <si>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</si>
  <si>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</si>
  <si>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</si>
  <si>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</si>
  <si>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</si>
  <si>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</si>
  <si>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</si>
  <si>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</si>
  <si>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</si>
  <si>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</si>
  <si>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</si>
  <si>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</si>
  <si>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</si>
  <si>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</si>
  <si>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</si>
  <si>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</si>
  <si>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</si>
  <si>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</si>
  <si>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</si>
  <si>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</si>
  <si>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</si>
  <si>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</si>
  <si>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</si>
  <si>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</si>
  <si>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</si>
  <si>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</si>
  <si>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</si>
  <si>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</si>
  <si>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</si>
  <si>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</si>
  <si>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</si>
  <si>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</si>
  <si>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</si>
  <si>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</si>
  <si>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</si>
  <si>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</si>
  <si>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</si>
  <si>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</si>
  <si>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</si>
  <si>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</si>
  <si>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</si>
  <si>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</si>
  <si>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</si>
  <si>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</si>
  <si>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</si>
  <si>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</si>
  <si>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</si>
  <si>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</si>
  <si>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</si>
  <si>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</si>
  <si>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</si>
  <si>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</si>
  <si>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</si>
  <si>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</si>
  <si>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</si>
  <si>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</si>
  <si>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</si>
  <si>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</si>
  <si>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</si>
  <si>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</si>
  <si>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</si>
  <si>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</si>
  <si>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</si>
  <si>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</si>
  <si>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</si>
  <si>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</si>
  <si>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</si>
  <si>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</si>
  <si>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</si>
  <si>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</si>
  <si>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</si>
  <si>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</si>
  <si>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</si>
  <si>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</si>
  <si>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</si>
  <si>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</si>
  <si>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</si>
  <si>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</si>
  <si>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</si>
  <si>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</si>
  <si>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</si>
  <si>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</si>
  <si>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</si>
  <si>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</si>
  <si>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</si>
  <si>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</si>
  <si>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</si>
  <si>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</si>
  <si>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</si>
  <si>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</si>
  <si>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</si>
  <si>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</si>
  <si>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</si>
  <si>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</si>
  <si>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</si>
  <si>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</si>
  <si>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</si>
  <si>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</si>
  <si>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</si>
  <si>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</si>
  <si>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</si>
  <si>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</si>
  <si>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</si>
  <si>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</si>
  <si>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</si>
  <si>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</si>
  <si>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</si>
  <si>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</si>
  <si>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</si>
  <si>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</si>
  <si>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</si>
  <si>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</si>
  <si>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</si>
  <si>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</si>
  <si>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</si>
  <si>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</si>
  <si>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</si>
  <si>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</si>
  <si>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</si>
  <si>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</si>
  <si>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</si>
  <si>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</si>
  <si>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</si>
  <si>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</si>
  <si>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</si>
  <si>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</si>
  <si>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</si>
  <si>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</si>
  <si>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</si>
  <si>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</si>
  <si>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</si>
  <si>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</si>
  <si>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</si>
  <si>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</si>
  <si>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</si>
  <si>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</si>
  <si>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</si>
  <si>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</si>
  <si>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</si>
  <si>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</si>
  <si>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</si>
  <si>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</si>
  <si>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</si>
  <si>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</si>
  <si>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</si>
  <si>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</si>
  <si>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</si>
  <si>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</si>
  <si>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</si>
  <si>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</si>
  <si>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</si>
  <si>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</si>
  <si>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</si>
  <si>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</si>
  <si>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</si>
  <si>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</si>
  <si>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</si>
  <si>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</si>
  <si>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</si>
  <si>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</si>
  <si>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</si>
  <si>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</si>
  <si>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</si>
  <si>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</si>
  <si>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</si>
  <si>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</si>
  <si>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</si>
  <si>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</si>
  <si>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</si>
  <si>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</si>
  <si>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</si>
  <si>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</si>
  <si>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</si>
  <si>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</si>
  <si>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</si>
  <si>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</si>
  <si>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</si>
  <si>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</si>
  <si>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</si>
  <si>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</si>
  <si>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</si>
  <si>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</si>
  <si>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</si>
  <si>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</si>
  <si>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</si>
  <si>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</si>
  <si>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</si>
  <si>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</si>
  <si>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</si>
  <si>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</si>
  <si>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</si>
  <si>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</si>
  <si>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</si>
  <si>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</si>
  <si>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</si>
  <si>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</si>
  <si>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</si>
  <si>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</si>
  <si>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</si>
  <si>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</si>
  <si>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</si>
  <si>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</si>
  <si>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</si>
  <si>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</si>
  <si>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</si>
  <si>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</si>
  <si>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</si>
  <si>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</si>
  <si>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</si>
  <si>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</si>
  <si>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</si>
  <si>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</si>
  <si>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</si>
  <si>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</si>
  <si>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</si>
  <si>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</si>
  <si>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</si>
  <si>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</si>
  <si>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</si>
  <si>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</si>
  <si>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</si>
  <si>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</si>
  <si>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</si>
  <si>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</si>
  <si>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</si>
  <si>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</si>
  <si>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</si>
  <si>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</si>
  <si>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</si>
  <si>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</si>
  <si>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</si>
  <si>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</si>
  <si>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</si>
  <si>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</si>
  <si>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</si>
  <si>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</si>
  <si>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</si>
  <si>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</si>
  <si>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</si>
  <si>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</si>
  <si>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</si>
  <si>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</si>
  <si>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</si>
  <si>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</si>
  <si>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</si>
  <si>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</si>
  <si>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</si>
  <si>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</si>
  <si>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</si>
  <si>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</si>
  <si>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</si>
  <si>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</si>
  <si>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</si>
  <si>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</si>
  <si>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</si>
  <si>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</si>
  <si>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</si>
  <si>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</si>
  <si>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</si>
  <si>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</si>
  <si>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</si>
  <si>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</si>
  <si>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</si>
  <si>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</si>
  <si>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</si>
  <si>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</si>
  <si>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</si>
  <si>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</si>
  <si>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</si>
  <si>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</si>
  <si>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</si>
  <si>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</si>
  <si>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</si>
  <si>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</si>
  <si>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</si>
  <si>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</si>
  <si>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</si>
  <si>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</si>
  <si>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</si>
  <si>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</si>
  <si>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</si>
  <si>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</si>
  <si>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</si>
  <si>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</si>
  <si>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</si>
  <si>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</si>
  <si>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</si>
  <si>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</si>
  <si>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</si>
  <si>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</si>
  <si>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</si>
  <si>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</si>
  <si>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</si>
  <si>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</si>
  <si>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</si>
  <si>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</si>
  <si>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</si>
  <si>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</si>
  <si>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</si>
  <si>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</si>
  <si>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</si>
  <si>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</si>
  <si>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</si>
  <si>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</si>
  <si>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</si>
  <si>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</si>
  <si>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</si>
  <si>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</si>
  <si>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</si>
  <si>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</si>
  <si>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</si>
  <si>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</si>
  <si>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</si>
  <si>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</si>
  <si>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</si>
  <si>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</si>
  <si>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</si>
  <si>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</si>
  <si>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</si>
  <si>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</si>
  <si>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</si>
  <si>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</si>
  <si>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</si>
  <si>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</si>
  <si>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</si>
  <si>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</si>
  <si>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</si>
  <si>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</si>
  <si>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</si>
  <si>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</si>
  <si>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</si>
  <si>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</si>
  <si>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</si>
  <si>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</si>
  <si>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</si>
  <si>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</si>
  <si>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</si>
  <si>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</si>
  <si>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</si>
  <si>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</si>
  <si>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</si>
  <si>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</si>
  <si>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</si>
  <si>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</si>
  <si>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</si>
  <si>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</si>
  <si>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</si>
  <si>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</si>
  <si>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</si>
  <si>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</si>
  <si>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</si>
  <si>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</si>
  <si>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</si>
  <si>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</si>
  <si>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</si>
  <si>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</si>
  <si>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</si>
  <si>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</si>
  <si>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</si>
  <si>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</si>
  <si>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</si>
  <si>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</si>
  <si>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</si>
  <si>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</si>
  <si>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</si>
  <si>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</si>
  <si>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</si>
  <si>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</si>
  <si>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</si>
  <si>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</si>
  <si>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</si>
  <si>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</si>
  <si>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</si>
  <si>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</si>
  <si>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</si>
  <si>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</si>
  <si>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</si>
  <si>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</si>
  <si>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</si>
  <si>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</si>
  <si>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</si>
  <si>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</si>
  <si>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</si>
  <si>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</si>
  <si>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</si>
  <si>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</si>
  <si>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</si>
  <si>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</si>
  <si>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</si>
  <si>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</si>
  <si>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</si>
  <si>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</si>
  <si>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</si>
  <si>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</si>
  <si>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</si>
  <si>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</si>
  <si>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</si>
  <si>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</si>
  <si>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</si>
  <si>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</si>
  <si>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</si>
  <si>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</si>
  <si>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</si>
  <si>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</si>
  <si>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</si>
  <si>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</si>
  <si>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</si>
  <si>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</si>
  <si>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</si>
  <si>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</si>
  <si>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</si>
  <si>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</si>
  <si>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</si>
  <si>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</si>
  <si>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</si>
  <si>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</si>
  <si>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</si>
  <si>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</si>
  <si>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</si>
  <si>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</si>
  <si>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</si>
  <si>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</si>
  <si>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</si>
  <si>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</si>
  <si>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</si>
  <si>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</si>
  <si>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</si>
  <si>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</si>
  <si>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</si>
  <si>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</si>
  <si>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</si>
  <si>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</si>
  <si>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</si>
  <si>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</si>
  <si>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</si>
  <si>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</si>
  <si>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</si>
  <si>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</si>
  <si>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</si>
  <si>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</si>
  <si>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</si>
  <si>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</si>
  <si>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</si>
  <si>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</si>
  <si>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</si>
  <si>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</si>
  <si>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</si>
  <si>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</si>
  <si>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</si>
  <si>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</si>
  <si>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</si>
  <si>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</si>
  <si>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</si>
  <si>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</si>
  <si>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</si>
  <si>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</si>
  <si>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</si>
  <si>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</si>
  <si>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</si>
  <si>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</si>
  <si>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</si>
  <si>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</si>
  <si>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</si>
  <si>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</si>
  <si>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</si>
  <si>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</si>
  <si>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</si>
  <si>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</si>
  <si>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</si>
  <si>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</si>
  <si>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</si>
  <si>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</si>
  <si>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</si>
  <si>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</si>
  <si>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</si>
  <si>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</si>
  <si>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</si>
  <si>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</si>
  <si>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</si>
  <si>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</si>
  <si>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</si>
  <si>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</si>
  <si>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</si>
  <si>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</si>
  <si>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</si>
  <si>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</si>
  <si>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</si>
  <si>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</si>
  <si>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</si>
  <si>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</si>
  <si>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</si>
  <si>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</si>
  <si>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</si>
  <si>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</si>
  <si>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</si>
  <si>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</si>
  <si>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</si>
  <si>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</si>
  <si>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</si>
  <si>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</si>
  <si>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</si>
  <si>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</si>
  <si>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</si>
  <si>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</si>
  <si>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</si>
  <si>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</si>
  <si>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</si>
  <si>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</si>
  <si>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</si>
  <si>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</si>
  <si>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</si>
  <si>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</si>
  <si>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</si>
  <si>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</si>
  <si>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</si>
  <si>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</si>
  <si>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</si>
  <si>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</si>
  <si>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</si>
  <si>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</si>
  <si>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</si>
  <si>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</si>
  <si>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</si>
  <si>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</si>
  <si>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</si>
  <si>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</si>
  <si>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</si>
  <si>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</si>
  <si>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</si>
  <si>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</si>
  <si>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</si>
  <si>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</si>
  <si>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</si>
  <si>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</si>
  <si>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</si>
  <si>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</si>
  <si>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</si>
  <si>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</si>
  <si>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</si>
  <si>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</si>
  <si>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</si>
  <si>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</si>
  <si>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</si>
  <si>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</si>
  <si>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</si>
  <si>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</si>
  <si>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</si>
  <si>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</si>
  <si>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</si>
  <si>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</si>
  <si>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</si>
  <si>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</si>
  <si>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</si>
  <si>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</si>
  <si>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</si>
  <si>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</si>
  <si>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</si>
  <si>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</si>
  <si>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</si>
  <si>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</si>
  <si>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</si>
  <si>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</si>
  <si>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</si>
  <si>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</si>
  <si>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</si>
  <si>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</si>
  <si>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</si>
  <si>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</si>
  <si>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</si>
  <si>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</si>
  <si>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</si>
  <si>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</si>
  <si>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</si>
  <si>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</si>
  <si>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</si>
  <si>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</si>
  <si>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</si>
  <si>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</si>
  <si>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</si>
  <si>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</si>
  <si>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</si>
  <si>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</si>
  <si>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</si>
  <si>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</si>
  <si>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</si>
  <si>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</si>
  <si>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</si>
  <si>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</si>
  <si>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</si>
  <si>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</si>
  <si>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</si>
  <si>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</si>
  <si>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</si>
  <si>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</si>
  <si>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</si>
  <si>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</si>
  <si>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</si>
  <si>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</si>
  <si>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</si>
  <si>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</si>
  <si>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</si>
  <si>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</si>
  <si>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</si>
  <si>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</si>
  <si>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</si>
  <si>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</si>
  <si>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</si>
  <si>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</si>
  <si>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</si>
  <si>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</si>
  <si>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</si>
  <si>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</si>
  <si>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</si>
  <si>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</si>
  <si>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</si>
  <si>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</si>
  <si>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</si>
  <si>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</si>
  <si>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</si>
  <si>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</si>
  <si>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</si>
  <si>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</si>
  <si>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</si>
  <si>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</si>
  <si>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</si>
  <si>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</si>
  <si>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</si>
  <si>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</si>
  <si>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</si>
  <si>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</si>
  <si>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</si>
  <si>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</si>
  <si>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</si>
  <si>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</si>
  <si>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</si>
  <si>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</si>
  <si>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</si>
  <si>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</si>
  <si>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</si>
  <si>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</si>
  <si>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</si>
  <si>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</si>
  <si>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</si>
  <si>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</si>
  <si>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</si>
  <si>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</si>
  <si>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</si>
  <si>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</si>
  <si>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</si>
  <si>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</si>
  <si>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</si>
  <si>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</si>
  <si>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</si>
  <si>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</si>
  <si>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</si>
  <si>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</si>
  <si>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</si>
  <si>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</si>
  <si>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</si>
  <si>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</si>
  <si>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</si>
  <si>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</si>
  <si>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</si>
  <si>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</si>
  <si>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</si>
  <si>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</si>
  <si>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</si>
  <si>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</si>
  <si>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</si>
  <si>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</si>
  <si>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</si>
  <si>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</si>
  <si>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</si>
  <si>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</si>
  <si>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</si>
  <si>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</si>
  <si>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</si>
  <si>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</si>
  <si>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</si>
  <si>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</si>
  <si>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</si>
  <si>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</si>
  <si>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</si>
  <si>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</si>
  <si>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</si>
  <si>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</si>
  <si>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</si>
  <si>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</si>
  <si>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</si>
  <si>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</si>
  <si>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</si>
  <si>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</si>
  <si>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</si>
  <si>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</si>
  <si>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</si>
  <si>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</si>
  <si>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</si>
  <si>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</si>
  <si>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</si>
  <si>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</si>
  <si>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</si>
  <si>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</si>
  <si>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</si>
  <si>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</si>
  <si>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</si>
  <si>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</si>
  <si>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</si>
  <si>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</si>
  <si>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</si>
  <si>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</si>
  <si>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</si>
  <si>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</si>
  <si>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</si>
  <si>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</si>
  <si>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</si>
  <si>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</si>
  <si>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</si>
  <si>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</si>
  <si>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</si>
  <si>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</si>
  <si>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</si>
  <si>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</si>
  <si>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</si>
  <si>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</si>
  <si>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</si>
  <si>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</si>
  <si>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</si>
  <si>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</si>
  <si>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</si>
  <si>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</si>
  <si>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</si>
  <si>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</si>
  <si>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</si>
  <si>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</si>
  <si>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</si>
  <si>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</si>
  <si>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</si>
  <si>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</si>
  <si>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</si>
  <si>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</si>
  <si>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</si>
  <si>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</si>
  <si>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</si>
  <si>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</si>
  <si>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</si>
  <si>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</si>
  <si>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</si>
  <si>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</si>
  <si>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</si>
  <si>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</si>
  <si>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</si>
  <si>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</si>
  <si>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</si>
  <si>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</si>
  <si>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</si>
  <si>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</si>
  <si>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</si>
  <si>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</si>
  <si>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</si>
  <si>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</si>
  <si>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</si>
  <si>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</si>
  <si>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</si>
  <si>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</si>
  <si>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</si>
  <si>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</si>
  <si>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</si>
  <si>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</si>
  <si>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</si>
  <si>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</si>
  <si>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</si>
  <si>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</si>
  <si>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</si>
  <si>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</si>
  <si>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</si>
  <si>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</si>
  <si>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</si>
  <si>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</si>
  <si>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</si>
  <si>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</si>
  <si>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</si>
  <si>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</si>
  <si>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</si>
  <si>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</si>
  <si>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</si>
  <si>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</si>
  <si>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</si>
  <si>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</si>
  <si>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</si>
  <si>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</si>
  <si>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</si>
  <si>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</si>
  <si>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</si>
  <si>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</si>
  <si>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</si>
  <si>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</si>
  <si>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</si>
  <si>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</si>
  <si>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</si>
  <si>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</si>
  <si>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</si>
  <si>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</si>
  <si>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</si>
  <si>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</si>
  <si>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</si>
  <si>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</si>
  <si>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</si>
  <si>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</si>
  <si>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</si>
  <si>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</si>
  <si>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</si>
  <si>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</si>
  <si>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</si>
  <si>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</si>
  <si>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</si>
  <si>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</si>
  <si>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</si>
  <si>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</si>
  <si>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</si>
  <si>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</si>
  <si>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</si>
  <si>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</si>
  <si>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</si>
  <si>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</si>
  <si>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</si>
  <si>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</si>
  <si>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</si>
  <si>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</si>
  <si>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</si>
  <si>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</si>
  <si>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</si>
  <si>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</si>
  <si>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</si>
  <si>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</si>
  <si>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</si>
  <si>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</si>
  <si>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</si>
  <si>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</si>
  <si>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</si>
  <si>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</si>
  <si>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</si>
  <si>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</si>
  <si>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</si>
  <si>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</si>
  <si>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</si>
  <si>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</si>
  <si>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</si>
  <si>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</si>
  <si>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</si>
  <si>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</si>
  <si>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</si>
  <si>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</si>
  <si>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</si>
  <si>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</si>
  <si>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</si>
  <si>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</si>
  <si>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</si>
  <si>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</si>
  <si>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</si>
  <si>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</si>
  <si>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</si>
  <si>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</si>
  <si>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</si>
  <si>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</si>
  <si>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</si>
  <si>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</si>
  <si>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</si>
  <si>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</si>
  <si>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</si>
  <si>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</si>
  <si>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</si>
  <si>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</si>
  <si>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</si>
  <si>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</si>
  <si>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</si>
  <si>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</si>
  <si>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</si>
  <si>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</si>
  <si>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</si>
  <si>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</si>
  <si>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</si>
  <si>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</si>
  <si>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</si>
  <si>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</si>
  <si>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</si>
  <si>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</si>
  <si>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</si>
  <si>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</si>
  <si>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</si>
  <si>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</si>
  <si>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</si>
  <si>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</si>
  <si>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</si>
  <si>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</si>
  <si>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</si>
  <si>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</si>
  <si>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</si>
  <si>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</si>
  <si>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</si>
  <si>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</si>
  <si>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</si>
  <si>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</si>
  <si>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</si>
  <si>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</si>
  <si>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</si>
  <si>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</si>
  <si>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</si>
  <si>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</si>
  <si>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</si>
  <si>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</si>
  <si>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</si>
  <si>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</si>
  <si>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</si>
  <si>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</si>
  <si>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</si>
  <si>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</si>
  <si>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</si>
  <si>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</si>
  <si>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</si>
  <si>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</si>
  <si>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</si>
  <si>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</si>
  <si>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</si>
  <si>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</si>
  <si>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</si>
  <si>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</si>
  <si>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</si>
  <si>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</si>
  <si>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</si>
  <si>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</si>
  <si>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</si>
  <si>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</si>
  <si>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</si>
  <si>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</si>
  <si>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</si>
  <si>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</si>
  <si>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</si>
  <si>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</si>
  <si>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</si>
  <si>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</si>
  <si>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</si>
  <si>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</si>
  <si>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</si>
  <si>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</si>
  <si>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</si>
  <si>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</si>
  <si>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</si>
  <si>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</si>
  <si>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</si>
  <si>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</si>
  <si>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</si>
  <si>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</si>
  <si>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</si>
  <si>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</si>
  <si>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</si>
  <si>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</si>
  <si>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</si>
  <si>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</si>
  <si>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</si>
  <si>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</si>
  <si>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</si>
  <si>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</si>
  <si>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</si>
  <si>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</si>
  <si>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</si>
  <si>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</si>
  <si>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</si>
  <si>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</si>
  <si>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</si>
  <si>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</si>
  <si>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</si>
  <si>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</si>
  <si>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</si>
  <si>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</si>
  <si>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</si>
  <si>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</si>
  <si>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</si>
  <si>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</si>
  <si>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</si>
  <si>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</si>
  <si>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</si>
  <si>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</si>
  <si>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</si>
  <si>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</si>
  <si>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</si>
  <si>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</si>
  <si>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</si>
  <si>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</si>
  <si>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</si>
  <si>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</si>
  <si>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</si>
  <si>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</si>
  <si>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</si>
  <si>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</si>
  <si>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</si>
  <si>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</si>
  <si>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</si>
  <si>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</si>
  <si>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</si>
  <si>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</si>
  <si>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</si>
  <si>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</si>
  <si>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</si>
  <si>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</si>
  <si>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</si>
  <si>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</si>
  <si>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</si>
  <si>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</si>
  <si>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</si>
  <si>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</si>
  <si>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</si>
  <si>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</si>
  <si>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</si>
  <si>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</si>
  <si>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</si>
  <si>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</si>
  <si>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</si>
  <si>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</si>
  <si>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</si>
  <si>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</si>
  <si>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</si>
  <si>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</si>
  <si>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</si>
  <si>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</si>
  <si>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</si>
  <si>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</si>
  <si>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</si>
  <si>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</si>
  <si>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</si>
  <si>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</si>
  <si>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</si>
  <si>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</si>
  <si>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</si>
  <si>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</si>
  <si>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</si>
  <si>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</si>
  <si>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</si>
  <si>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</si>
  <si>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</si>
  <si>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</si>
  <si>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</si>
  <si>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</si>
  <si>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</si>
  <si>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</si>
  <si>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</si>
  <si>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</si>
  <si>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</si>
  <si>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</si>
  <si>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</si>
  <si>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</si>
  <si>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</si>
  <si>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</si>
  <si>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</si>
  <si>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</si>
  <si>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</si>
  <si>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</si>
  <si>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</si>
  <si>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</si>
  <si>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</si>
  <si>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</si>
  <si>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</si>
  <si>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</si>
  <si>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</si>
  <si>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</si>
  <si>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</si>
  <si>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</si>
  <si>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</si>
  <si>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</si>
  <si>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</si>
  <si>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</si>
  <si>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</si>
  <si>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</si>
  <si>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</si>
  <si>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</si>
  <si>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</si>
  <si>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</si>
  <si>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</si>
  <si>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</si>
  <si>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</si>
  <si>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</si>
  <si>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</si>
  <si>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</si>
  <si>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</si>
  <si>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</si>
  <si>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</si>
  <si>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</si>
  <si>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</si>
  <si>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</si>
  <si>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</si>
  <si>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</si>
  <si>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</si>
  <si>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</si>
  <si>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</si>
  <si>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</si>
  <si>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</si>
  <si>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</si>
  <si>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</si>
  <si>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</si>
  <si>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</si>
  <si>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</si>
  <si>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</si>
  <si>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</si>
  <si>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</si>
  <si>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</si>
  <si>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</si>
  <si>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</si>
  <si>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</si>
  <si>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</si>
  <si>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</si>
  <si>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</si>
  <si>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</si>
  <si>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</si>
  <si>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</si>
  <si>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</si>
  <si>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</si>
  <si>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</si>
  <si>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</si>
  <si>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</si>
  <si>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</si>
  <si>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</si>
  <si>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</si>
  <si>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</si>
  <si>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</si>
  <si>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</si>
  <si>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</si>
  <si>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</si>
  <si>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</si>
  <si>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</si>
  <si>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</si>
  <si>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</si>
  <si>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</si>
  <si>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</si>
  <si>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</si>
  <si>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</si>
  <si>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</si>
  <si>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</si>
  <si>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</si>
  <si>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</si>
  <si>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</si>
  <si>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</si>
  <si>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</si>
  <si>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</si>
  <si>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</si>
  <si>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</si>
  <si>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</si>
  <si>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</si>
  <si>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</si>
  <si>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</si>
  <si>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</si>
  <si>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</si>
  <si>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</si>
  <si>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</si>
  <si>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</si>
  <si>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</si>
  <si>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</si>
  <si>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</si>
  <si>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</si>
  <si>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</si>
  <si>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</si>
  <si>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</si>
  <si>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</si>
  <si>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</si>
  <si>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</si>
  <si>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</si>
  <si>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</si>
  <si>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</si>
  <si>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</si>
  <si>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</si>
  <si>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</si>
  <si>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</si>
  <si>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</si>
  <si>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</si>
  <si>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</si>
  <si>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</si>
  <si>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</si>
  <si>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</si>
  <si>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</si>
  <si>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</si>
  <si>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</si>
  <si>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</si>
  <si>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</si>
  <si>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</si>
  <si>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</si>
  <si>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</si>
  <si>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</si>
  <si>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</si>
  <si>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</si>
  <si>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</si>
  <si>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</si>
  <si>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</si>
  <si>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</si>
  <si>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</si>
  <si>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</si>
  <si>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</si>
  <si>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</si>
  <si>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</si>
  <si>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</si>
  <si>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</si>
  <si>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</si>
  <si>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</si>
  <si>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</si>
  <si>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</si>
  <si>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</si>
  <si>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</si>
  <si>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</si>
  <si>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</si>
  <si>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</si>
  <si>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</si>
  <si>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</si>
  <si>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</si>
  <si>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</si>
  <si>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</si>
  <si>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</si>
  <si>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</si>
  <si>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</si>
  <si>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</si>
  <si>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</si>
  <si>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</si>
  <si>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</si>
  <si>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</si>
  <si>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</si>
  <si>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</si>
  <si>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</si>
  <si>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</si>
  <si>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</si>
  <si>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</si>
  <si>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</si>
  <si>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</si>
  <si>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</si>
  <si>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</si>
  <si>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</si>
  <si>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</si>
  <si>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</si>
  <si>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</si>
  <si>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</si>
  <si>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</si>
  <si>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</si>
  <si>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</si>
  <si>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</si>
  <si>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</si>
  <si>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</si>
  <si>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</si>
  <si>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</si>
  <si>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</si>
  <si>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</si>
  <si>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</si>
  <si>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</si>
  <si>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</si>
  <si>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</si>
  <si>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</si>
  <si>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</si>
  <si>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</si>
  <si>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</si>
  <si>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</si>
  <si>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</si>
  <si>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</si>
  <si>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</si>
  <si>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</si>
  <si>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</si>
  <si>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</si>
  <si>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</si>
  <si>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</si>
  <si>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</si>
  <si>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</si>
  <si>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</si>
  <si>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</si>
  <si>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</si>
  <si>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</si>
  <si>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</si>
  <si>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</si>
  <si>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</si>
  <si>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</si>
  <si>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</si>
  <si>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</si>
  <si>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</si>
  <si>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</si>
  <si>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</si>
  <si>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</si>
  <si>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</si>
  <si>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</si>
  <si>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</si>
  <si>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</si>
  <si>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</si>
  <si>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</si>
  <si>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</si>
  <si>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</si>
  <si>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</si>
  <si>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</si>
  <si>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</si>
  <si>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</si>
  <si>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</si>
  <si>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</si>
  <si>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</si>
  <si>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</si>
  <si>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</si>
  <si>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</si>
  <si>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</si>
  <si>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</si>
  <si>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</si>
  <si>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2021-70-10001730</t>
  </si>
  <si>
    <t>UNION TEMPORAL PRIMERO LOS NIÑOS</t>
  </si>
  <si>
    <t>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ICBF,EN ARMONIA CON LA POLITICA DE ESTADO PARA EL DESARROLLO INTEGRAL DE LA PRIMERA INFANCIA DE CERO A SIEMPRE.</t>
  </si>
  <si>
    <t>INSTITUTO COLOMBIANO DE BIENESTAR FAMILIAR</t>
  </si>
  <si>
    <t>701820120137</t>
  </si>
  <si>
    <t>701820120244</t>
  </si>
  <si>
    <t>701820140169</t>
  </si>
  <si>
    <t>1202015</t>
  </si>
  <si>
    <t>701820130227</t>
  </si>
  <si>
    <t>70-0114-2019</t>
  </si>
  <si>
    <t>70-0192-2020</t>
  </si>
  <si>
    <t>70-0208-2020</t>
  </si>
  <si>
    <t>BRINDAR ATENCIÓN A LA PRIMERA INFANCIA NIÑOS Y NIÑAS MENORES DE 5 AÑOS, DE FAMILIAS EN SITUACION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</si>
  <si>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</si>
  <si>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BRINDAR ATENCIÓN A LA PRIMERA INFANCIA NIÑOS Y NIÑAS MENORES DE 5 AÑOS, DE FAMILIAS EN SITUACION DE VULNERABILIDAD  A TRAVÉS DE LOS HOGARES COMUNITARIOS DE BIENESTAR  EN LAS SIGUIENTES FORMAS DE ATENCIÓN: FAMILIARES,MULTIPLES, GRUPALES Y EN LA MODALIDAD FAMI,  DE CONFORMIDAD CON LOS LINEAMIENTOS,ESTANDARES, Y DIRECTRICES QUE EL ICBF EXPIDA PARA LA MISMA</t>
  </si>
  <si>
    <t>PRESTAR EL SERVICIO DE DESARROLLO INFANTIL CDI DE CONFORMIDAD CON EL MANUAL OPERATIVO DE LA MODALIDAD FAMILIAR LAS DIRECTRICES ESTABLECIDAD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</si>
  <si>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</si>
  <si>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ARTURO EDUARDO DIAZ DIAZ</t>
  </si>
  <si>
    <t>ARTURO EDUARDO DIAZ</t>
  </si>
  <si>
    <t>CRA 25 A #20-45</t>
  </si>
  <si>
    <t>3134153596</t>
  </si>
  <si>
    <t>701820140208</t>
  </si>
  <si>
    <t>7001532018</t>
  </si>
  <si>
    <t>7001842018</t>
  </si>
  <si>
    <t>7003872014</t>
  </si>
  <si>
    <t>0322019</t>
  </si>
  <si>
    <t>18/01/2019</t>
  </si>
  <si>
    <t>30/09/2019</t>
  </si>
  <si>
    <t>0522018</t>
  </si>
  <si>
    <t>27/07/2018</t>
  </si>
  <si>
    <t>30/11/2018</t>
  </si>
  <si>
    <t>701820070092</t>
  </si>
  <si>
    <t>05/02/2007</t>
  </si>
  <si>
    <t>30/11/2007</t>
  </si>
  <si>
    <t>701820080142</t>
  </si>
  <si>
    <t>23/01/2008</t>
  </si>
  <si>
    <t>30/12/2008</t>
  </si>
  <si>
    <t>701820090158</t>
  </si>
  <si>
    <t>26/01/2009</t>
  </si>
  <si>
    <t>30/12/2009</t>
  </si>
  <si>
    <t>701820100061</t>
  </si>
  <si>
    <t>27/01/2010</t>
  </si>
  <si>
    <t>31/12/2010</t>
  </si>
  <si>
    <t>701820110097</t>
  </si>
  <si>
    <t>26/01/2011</t>
  </si>
  <si>
    <t>31/12/2011</t>
  </si>
  <si>
    <t>701820120177</t>
  </si>
  <si>
    <t>25/01/2012</t>
  </si>
  <si>
    <t>31/12/2012</t>
  </si>
  <si>
    <t>701820130151</t>
  </si>
  <si>
    <t>23/01/2013</t>
  </si>
  <si>
    <t>30/12/2013</t>
  </si>
  <si>
    <t>CENTRO EDUCATIVO PEDAGOGICO DEL CAUCA</t>
  </si>
  <si>
    <t>05</t>
  </si>
  <si>
    <t>15/02/2017</t>
  </si>
  <si>
    <t>30/11/2017</t>
  </si>
  <si>
    <t>010</t>
  </si>
  <si>
    <t>23/02/2016</t>
  </si>
  <si>
    <t>30/11/2016</t>
  </si>
  <si>
    <t>232020236</t>
  </si>
  <si>
    <t>232020235</t>
  </si>
  <si>
    <t>232020241</t>
  </si>
  <si>
    <t>7002172020</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</si>
  <si>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</si>
  <si>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</si>
  <si>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</si>
  <si>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</si>
  <si>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</si>
  <si>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</si>
  <si>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</si>
  <si>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</si>
  <si>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</si>
  <si>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</si>
  <si>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</si>
  <si>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</si>
  <si>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</si>
  <si>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</si>
  <si>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</si>
  <si>
    <t>ARTURO DIAZ</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</si>
</sst>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3" zoomScale="70" zoomScaleNormal="70" zoomScaleSheetLayoutView="40" zoomScalePageLayoutView="40" workbookViewId="0">
      <selection activeCell="E211" sqref="E21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44194.627106481479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453</v>
      </c>
      <c r="I15" s="32" t="s">
        <v>2629</v>
      </c>
      <c r="J15" s="110" t="s">
        <v>2637</v>
      </c>
      <c r="L15" s="202" t="s">
        <v>8</v>
      </c>
      <c r="M15" s="202"/>
      <c r="N15" s="18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2669</v>
      </c>
      <c r="F20" s="195" t="s">
        <v>2682</v>
      </c>
      <c r="G20" s="5"/>
      <c r="H20" s="212"/>
      <c r="I20" s="150" t="s">
        <v>453</v>
      </c>
      <c r="J20" s="151" t="s">
        <v>963</v>
      </c>
      <c r="K20" s="152">
        <v>3473481753</v>
      </c>
      <c r="L20" s="153">
        <v>44194</v>
      </c>
      <c r="M20" s="153">
        <v>44561</v>
      </c>
      <c r="N20" s="136">
        <f>+(M20-L20)/30</f>
        <v>12.233333333333333</v>
      </c>
      <c r="O20" s="139"/>
      <c r="U20" s="135"/>
      <c r="V20" s="107">
        <f ca="1">NOW()</f>
        <v>44194.627106481479</v>
      </c>
      <c r="W20" s="107">
        <f ca="1">NOW()</f>
        <v>44194.627106481479</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2683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2684</v>
      </c>
      <c r="C48" s="114" t="s">
        <v>31</v>
      </c>
      <c r="D48" s="112" t="s">
        <v>2685</v>
      </c>
      <c r="E48" s="146">
        <v>40942</v>
      </c>
      <c r="F48" s="146">
        <v>41274</v>
      </c>
      <c r="G48" s="173">
        <f>IF(AND(E48&lt;&gt;"",F48&lt;&gt;""),((F48-E48)/30),"")</f>
        <v>11.066666666666666</v>
      </c>
      <c r="H48" s="116" t="s">
        <v>2693</v>
      </c>
      <c r="I48" s="115" t="s">
        <v>453</v>
      </c>
      <c r="J48" s="115" t="s">
        <v>963</v>
      </c>
      <c r="K48" s="118">
        <v>125820111</v>
      </c>
      <c r="L48" s="117" t="s">
        <v>1148</v>
      </c>
      <c r="M48" s="119">
        <v>1</v>
      </c>
      <c r="N48" s="117" t="s">
        <v>27</v>
      </c>
      <c r="O48" s="117" t="s">
        <v>1148</v>
      </c>
      <c r="P48" s="80"/>
    </row>
    <row r="49" spans="1:16" s="6" customFormat="1" ht="24.75" customHeight="1" x14ac:dyDescent="0.25">
      <c r="A49" s="144">
        <v>2</v>
      </c>
      <c r="B49" s="113" t="s">
        <v>2684</v>
      </c>
      <c r="C49" s="114" t="s">
        <v>31</v>
      </c>
      <c r="D49" s="112" t="s">
        <v>2686</v>
      </c>
      <c r="E49" s="146">
        <v>40946</v>
      </c>
      <c r="F49" s="146">
        <v>41486</v>
      </c>
      <c r="G49" s="173">
        <f t="shared" ref="G49:G107" si="2">IF(AND(E49&lt;&gt;"",F49&lt;&gt;""),((F49-E49)/30),"")</f>
        <v>18</v>
      </c>
      <c r="H49" s="116" t="s">
        <v>2693</v>
      </c>
      <c r="I49" s="115" t="s">
        <v>453</v>
      </c>
      <c r="J49" s="115" t="s">
        <v>963</v>
      </c>
      <c r="K49" s="118">
        <v>250766901</v>
      </c>
      <c r="L49" s="117" t="s">
        <v>1148</v>
      </c>
      <c r="M49" s="119">
        <v>1</v>
      </c>
      <c r="N49" s="117" t="s">
        <v>27</v>
      </c>
      <c r="O49" s="117" t="s">
        <v>26</v>
      </c>
      <c r="P49" s="80"/>
    </row>
    <row r="50" spans="1:16" s="6" customFormat="1" ht="24.75" customHeight="1" x14ac:dyDescent="0.25">
      <c r="A50" s="144">
        <v>3</v>
      </c>
      <c r="B50" s="113" t="s">
        <v>2684</v>
      </c>
      <c r="C50" s="114" t="s">
        <v>31</v>
      </c>
      <c r="D50" s="112" t="s">
        <v>2687</v>
      </c>
      <c r="E50" s="146">
        <v>41661</v>
      </c>
      <c r="F50" s="146">
        <v>42368</v>
      </c>
      <c r="G50" s="173">
        <f t="shared" si="2"/>
        <v>23.566666666666666</v>
      </c>
      <c r="H50" s="121" t="s">
        <v>2694</v>
      </c>
      <c r="I50" s="115" t="s">
        <v>453</v>
      </c>
      <c r="J50" s="115" t="s">
        <v>963</v>
      </c>
      <c r="K50" s="118">
        <v>306988721</v>
      </c>
      <c r="L50" s="117" t="s">
        <v>1148</v>
      </c>
      <c r="M50" s="119">
        <v>1</v>
      </c>
      <c r="N50" s="117" t="s">
        <v>27</v>
      </c>
      <c r="O50" s="117" t="s">
        <v>26</v>
      </c>
      <c r="P50" s="80"/>
    </row>
    <row r="51" spans="1:16" s="6" customFormat="1" ht="24.75" customHeight="1" outlineLevel="1" x14ac:dyDescent="0.25">
      <c r="A51" s="144">
        <v>4</v>
      </c>
      <c r="B51" s="113" t="s">
        <v>2684</v>
      </c>
      <c r="C51" s="114" t="s">
        <v>31</v>
      </c>
      <c r="D51" s="112" t="s">
        <v>2688</v>
      </c>
      <c r="E51" s="146">
        <v>42040</v>
      </c>
      <c r="F51" s="146">
        <v>42369</v>
      </c>
      <c r="G51" s="173">
        <f t="shared" si="2"/>
        <v>10.966666666666667</v>
      </c>
      <c r="H51" s="116" t="s">
        <v>2694</v>
      </c>
      <c r="I51" s="115" t="s">
        <v>453</v>
      </c>
      <c r="J51" s="115" t="s">
        <v>963</v>
      </c>
      <c r="K51" s="118">
        <v>173841126</v>
      </c>
      <c r="L51" s="117" t="s">
        <v>1148</v>
      </c>
      <c r="M51" s="119">
        <v>1</v>
      </c>
      <c r="N51" s="117" t="s">
        <v>27</v>
      </c>
      <c r="O51" s="117" t="s">
        <v>26</v>
      </c>
      <c r="P51" s="80"/>
    </row>
    <row r="52" spans="1:16" s="7" customFormat="1" ht="24.75" customHeight="1" outlineLevel="1" x14ac:dyDescent="0.25">
      <c r="A52" s="145">
        <v>5</v>
      </c>
      <c r="B52" s="113" t="s">
        <v>2684</v>
      </c>
      <c r="C52" s="114" t="s">
        <v>31</v>
      </c>
      <c r="D52" s="112" t="s">
        <v>2689</v>
      </c>
      <c r="E52" s="146">
        <v>41303</v>
      </c>
      <c r="F52" s="146">
        <v>41639</v>
      </c>
      <c r="G52" s="173">
        <f t="shared" si="2"/>
        <v>11.2</v>
      </c>
      <c r="H52" s="121" t="s">
        <v>2695</v>
      </c>
      <c r="I52" s="115" t="s">
        <v>453</v>
      </c>
      <c r="J52" s="115" t="s">
        <v>963</v>
      </c>
      <c r="K52" s="118">
        <v>218203290</v>
      </c>
      <c r="L52" s="117" t="s">
        <v>1148</v>
      </c>
      <c r="M52" s="119">
        <v>1</v>
      </c>
      <c r="N52" s="117" t="s">
        <v>27</v>
      </c>
      <c r="O52" s="117" t="s">
        <v>26</v>
      </c>
      <c r="P52" s="81"/>
    </row>
    <row r="53" spans="1:16" s="7" customFormat="1" ht="24.75" customHeight="1" outlineLevel="1" x14ac:dyDescent="0.25">
      <c r="A53" s="145">
        <v>6</v>
      </c>
      <c r="B53" s="113" t="s">
        <v>2684</v>
      </c>
      <c r="C53" s="114" t="s">
        <v>31</v>
      </c>
      <c r="D53" s="112" t="s">
        <v>2690</v>
      </c>
      <c r="E53" s="146">
        <v>43485</v>
      </c>
      <c r="F53" s="146">
        <v>43738</v>
      </c>
      <c r="G53" s="173">
        <f t="shared" si="2"/>
        <v>8.4333333333333336</v>
      </c>
      <c r="H53" s="121" t="s">
        <v>2696</v>
      </c>
      <c r="I53" s="115" t="s">
        <v>453</v>
      </c>
      <c r="J53" s="115" t="s">
        <v>977</v>
      </c>
      <c r="K53" s="118">
        <v>255570205</v>
      </c>
      <c r="L53" s="117" t="s">
        <v>1148</v>
      </c>
      <c r="M53" s="119">
        <v>1</v>
      </c>
      <c r="N53" s="117" t="s">
        <v>27</v>
      </c>
      <c r="O53" s="117" t="s">
        <v>26</v>
      </c>
      <c r="P53" s="81"/>
    </row>
    <row r="54" spans="1:16" s="7" customFormat="1" ht="24.75" customHeight="1" outlineLevel="1" x14ac:dyDescent="0.25">
      <c r="A54" s="145">
        <v>7</v>
      </c>
      <c r="B54" s="113" t="s">
        <v>2684</v>
      </c>
      <c r="C54" s="114" t="s">
        <v>31</v>
      </c>
      <c r="D54" s="112" t="s">
        <v>2691</v>
      </c>
      <c r="E54" s="146">
        <v>43951</v>
      </c>
      <c r="F54" s="146">
        <v>44165</v>
      </c>
      <c r="G54" s="173">
        <f t="shared" si="2"/>
        <v>7.1333333333333337</v>
      </c>
      <c r="H54" s="116" t="s">
        <v>2697</v>
      </c>
      <c r="I54" s="115" t="s">
        <v>453</v>
      </c>
      <c r="J54" s="115" t="s">
        <v>963</v>
      </c>
      <c r="K54" s="120">
        <v>745021796</v>
      </c>
      <c r="L54" s="117" t="s">
        <v>1148</v>
      </c>
      <c r="M54" s="119">
        <v>1</v>
      </c>
      <c r="N54" s="117" t="s">
        <v>2639</v>
      </c>
      <c r="O54" s="117" t="s">
        <v>1148</v>
      </c>
      <c r="P54" s="81"/>
    </row>
    <row r="55" spans="1:16" s="7" customFormat="1" ht="24.75" customHeight="1" outlineLevel="1" x14ac:dyDescent="0.25">
      <c r="A55" s="145">
        <v>8</v>
      </c>
      <c r="B55" s="113" t="s">
        <v>2684</v>
      </c>
      <c r="C55" s="114" t="s">
        <v>31</v>
      </c>
      <c r="D55" s="112" t="s">
        <v>2692</v>
      </c>
      <c r="E55" s="146">
        <v>43951</v>
      </c>
      <c r="F55" s="146">
        <v>44165</v>
      </c>
      <c r="G55" s="173">
        <f t="shared" si="2"/>
        <v>7.1333333333333337</v>
      </c>
      <c r="H55" s="116" t="s">
        <v>2697</v>
      </c>
      <c r="I55" s="115" t="s">
        <v>453</v>
      </c>
      <c r="J55" s="115" t="s">
        <v>963</v>
      </c>
      <c r="K55" s="120">
        <v>1194508702</v>
      </c>
      <c r="L55" s="117" t="s">
        <v>1148</v>
      </c>
      <c r="M55" s="119">
        <v>1</v>
      </c>
      <c r="N55" s="117" t="s">
        <v>2639</v>
      </c>
      <c r="O55" s="117" t="s">
        <v>1148</v>
      </c>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0.01</v>
      </c>
      <c r="G179" s="180">
        <f>IF(F179&gt;0,SUM(E179+F179),"")</f>
        <v>0.03</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104204452.59</v>
      </c>
      <c r="F185" s="94"/>
      <c r="G185" s="95"/>
      <c r="H185" s="90"/>
      <c r="I185" s="92" t="s">
        <v>2632</v>
      </c>
      <c r="J185" s="185">
        <f>M179</f>
        <v>0.03</v>
      </c>
      <c r="K185" s="231" t="s">
        <v>2633</v>
      </c>
      <c r="L185" s="231"/>
      <c r="M185" s="96">
        <f>+J185*K20</f>
        <v>104204452.59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42034</v>
      </c>
      <c r="D193" s="5"/>
      <c r="E193" s="128">
        <v>99</v>
      </c>
      <c r="F193" s="5"/>
      <c r="G193" s="5"/>
      <c r="H193" s="148" t="s">
        <v>2698</v>
      </c>
      <c r="J193" s="5"/>
      <c r="K193" s="129">
        <v>40942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2759</v>
      </c>
      <c r="D211" s="21"/>
      <c r="G211" s="27" t="s">
        <v>2625</v>
      </c>
      <c r="H211" s="149" t="s">
        <v>2700</v>
      </c>
      <c r="J211" s="27" t="s">
        <v>2627</v>
      </c>
      <c r="K211" s="149" t="s">
        <v>2700</v>
      </c>
      <c r="L211" s="21"/>
      <c r="M211" s="21"/>
      <c r="N211" s="21"/>
      <c r="O211" s="8"/>
    </row>
    <row r="212" spans="1:15" x14ac:dyDescent="0.25">
      <c r="A212" s="9"/>
      <c r="B212" s="27" t="s">
        <v>2624</v>
      </c>
      <c r="C212" s="148" t="s">
        <v>2699</v>
      </c>
      <c r="D212" s="21"/>
      <c r="G212" s="27" t="s">
        <v>2626</v>
      </c>
      <c r="H212" s="149" t="s">
        <v>2701</v>
      </c>
      <c r="J212" s="27" t="s">
        <v>2628</v>
      </c>
      <c r="K212" s="148"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2" zoomScale="85" zoomScaleNormal="85" zoomScaleSheetLayoutView="40" zoomScalePageLayoutView="40" workbookViewId="0">
      <selection activeCell="E208" sqref="E20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44194.627106481479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453</v>
      </c>
      <c r="I15" s="32" t="s">
        <v>2629</v>
      </c>
      <c r="J15" s="110" t="s">
        <v>2637</v>
      </c>
      <c r="L15" s="202" t="s">
        <v>8</v>
      </c>
      <c r="M15" s="202"/>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95" t="s">
        <v>2682</v>
      </c>
      <c r="G20" s="5"/>
      <c r="H20" s="212"/>
      <c r="I20" s="150" t="s">
        <v>453</v>
      </c>
      <c r="J20" s="151" t="s">
        <v>984</v>
      </c>
      <c r="K20" s="152">
        <v>3473481753</v>
      </c>
      <c r="L20" s="153">
        <v>44194</v>
      </c>
      <c r="M20" s="153">
        <v>44561</v>
      </c>
      <c r="N20" s="136">
        <f>+(M20-L20)/30</f>
        <v>12.233333333333333</v>
      </c>
      <c r="O20" s="139"/>
      <c r="U20" s="135"/>
      <c r="V20" s="107">
        <f ca="1">NOW()</f>
        <v>44194.627106481479</v>
      </c>
      <c r="W20" s="107">
        <f ca="1">NOW()</f>
        <v>44194.627106481479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2683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2684</v>
      </c>
      <c r="C48" s="126" t="s">
        <v>31</v>
      </c>
      <c r="D48" s="123" t="s">
        <v>2702</v>
      </c>
      <c r="E48" s="146">
        <v>41663</v>
      </c>
      <c r="F48" s="146">
        <v>42034</v>
      </c>
      <c r="G48" s="173">
        <f>IF(AND(E48&lt;&gt;"",F48&lt;&gt;""),((F48-E48)/30),"")</f>
        <v>12.366666666666667</v>
      </c>
      <c r="H48" s="124" t="s">
        <v>2744</v>
      </c>
      <c r="I48" s="123" t="s">
        <v>453</v>
      </c>
      <c r="J48" s="123" t="s">
        <v>963</v>
      </c>
      <c r="K48" s="125">
        <v>437237540</v>
      </c>
      <c r="L48" s="126" t="s">
        <v>1148</v>
      </c>
      <c r="M48" s="182">
        <v>1</v>
      </c>
      <c r="N48" s="126" t="s">
        <v>27</v>
      </c>
      <c r="O48" s="126" t="s">
        <v>26</v>
      </c>
      <c r="P48" s="80"/>
    </row>
    <row r="49" spans="1:16" s="6" customFormat="1" ht="24.75" customHeight="1" x14ac:dyDescent="0.25">
      <c r="A49" s="144">
        <v>2</v>
      </c>
      <c r="B49" s="124" t="s">
        <v>2684</v>
      </c>
      <c r="C49" s="126" t="s">
        <v>31</v>
      </c>
      <c r="D49" s="123" t="s">
        <v>2703</v>
      </c>
      <c r="E49" s="146">
        <v>43307</v>
      </c>
      <c r="F49" s="146">
        <v>43404</v>
      </c>
      <c r="G49" s="173">
        <f t="shared" ref="G49:G107" si="1">IF(AND(E49&lt;&gt;"",F49&lt;&gt;""),((F49-E49)/30),"")</f>
        <v>3.2333333333333334</v>
      </c>
      <c r="H49" s="124" t="s">
        <v>2745</v>
      </c>
      <c r="I49" s="123" t="s">
        <v>453</v>
      </c>
      <c r="J49" s="123" t="s">
        <v>983</v>
      </c>
      <c r="K49" s="125">
        <v>85280227</v>
      </c>
      <c r="L49" s="126" t="s">
        <v>1148</v>
      </c>
      <c r="M49" s="182">
        <v>1</v>
      </c>
      <c r="N49" s="126" t="s">
        <v>27</v>
      </c>
      <c r="O49" s="126" t="s">
        <v>26</v>
      </c>
      <c r="P49" s="80"/>
    </row>
    <row r="50" spans="1:16" s="6" customFormat="1" ht="24.75" customHeight="1" x14ac:dyDescent="0.25">
      <c r="A50" s="144">
        <v>3</v>
      </c>
      <c r="B50" s="124" t="s">
        <v>2684</v>
      </c>
      <c r="C50" s="126" t="s">
        <v>31</v>
      </c>
      <c r="D50" s="123" t="s">
        <v>2704</v>
      </c>
      <c r="E50" s="146">
        <v>43309</v>
      </c>
      <c r="F50" s="146">
        <v>43449</v>
      </c>
      <c r="G50" s="173">
        <f t="shared" si="1"/>
        <v>4.666666666666667</v>
      </c>
      <c r="H50" s="121" t="s">
        <v>2746</v>
      </c>
      <c r="I50" s="123" t="s">
        <v>453</v>
      </c>
      <c r="J50" s="123" t="s">
        <v>966</v>
      </c>
      <c r="K50" s="125">
        <v>688607325</v>
      </c>
      <c r="L50" s="126" t="s">
        <v>1148</v>
      </c>
      <c r="M50" s="182">
        <v>1</v>
      </c>
      <c r="N50" s="126" t="s">
        <v>27</v>
      </c>
      <c r="O50" s="126" t="s">
        <v>26</v>
      </c>
      <c r="P50" s="80"/>
    </row>
    <row r="51" spans="1:16" s="6" customFormat="1" ht="24.75" customHeight="1" outlineLevel="1" x14ac:dyDescent="0.25">
      <c r="A51" s="144">
        <v>4</v>
      </c>
      <c r="B51" s="124" t="s">
        <v>2684</v>
      </c>
      <c r="C51" s="126" t="s">
        <v>31</v>
      </c>
      <c r="D51" s="123" t="s">
        <v>2705</v>
      </c>
      <c r="E51" s="146">
        <v>42003</v>
      </c>
      <c r="F51" s="146">
        <v>42369</v>
      </c>
      <c r="G51" s="173">
        <f t="shared" si="1"/>
        <v>12.2</v>
      </c>
      <c r="H51" s="124" t="s">
        <v>2746</v>
      </c>
      <c r="I51" s="123" t="s">
        <v>453</v>
      </c>
      <c r="J51" s="123" t="s">
        <v>966</v>
      </c>
      <c r="K51" s="125">
        <v>1333161612</v>
      </c>
      <c r="L51" s="126" t="s">
        <v>1148</v>
      </c>
      <c r="M51" s="182">
        <v>1</v>
      </c>
      <c r="N51" s="126" t="s">
        <v>27</v>
      </c>
      <c r="O51" s="126" t="s">
        <v>26</v>
      </c>
      <c r="P51" s="80"/>
    </row>
    <row r="52" spans="1:16" s="7" customFormat="1" ht="24.75" customHeight="1" outlineLevel="1" x14ac:dyDescent="0.25">
      <c r="A52" s="145">
        <v>5</v>
      </c>
      <c r="B52" s="124" t="s">
        <v>2684</v>
      </c>
      <c r="C52" s="126" t="s">
        <v>31</v>
      </c>
      <c r="D52" s="123" t="s">
        <v>2706</v>
      </c>
      <c r="E52" s="146" t="s">
        <v>2707</v>
      </c>
      <c r="F52" s="146" t="s">
        <v>2708</v>
      </c>
      <c r="G52" s="173">
        <f t="shared" si="1"/>
        <v>8.5</v>
      </c>
      <c r="H52" s="121" t="s">
        <v>2747</v>
      </c>
      <c r="I52" s="123" t="s">
        <v>1142</v>
      </c>
      <c r="J52" s="123" t="s">
        <v>1144</v>
      </c>
      <c r="K52" s="125">
        <v>807237413</v>
      </c>
      <c r="L52" s="126" t="s">
        <v>1148</v>
      </c>
      <c r="M52" s="182">
        <v>1</v>
      </c>
      <c r="N52" s="126" t="s">
        <v>27</v>
      </c>
      <c r="O52" s="126" t="s">
        <v>26</v>
      </c>
      <c r="P52" s="81"/>
    </row>
    <row r="53" spans="1:16" s="7" customFormat="1" ht="24.75" customHeight="1" outlineLevel="1" x14ac:dyDescent="0.25">
      <c r="A53" s="145">
        <v>6</v>
      </c>
      <c r="B53" s="124" t="s">
        <v>2684</v>
      </c>
      <c r="C53" s="126" t="s">
        <v>31</v>
      </c>
      <c r="D53" s="123" t="s">
        <v>2709</v>
      </c>
      <c r="E53" s="146" t="s">
        <v>2710</v>
      </c>
      <c r="F53" s="146" t="s">
        <v>2711</v>
      </c>
      <c r="G53" s="173">
        <f t="shared" si="1"/>
        <v>4.2</v>
      </c>
      <c r="H53" s="121" t="s">
        <v>2747</v>
      </c>
      <c r="I53" s="123" t="s">
        <v>1142</v>
      </c>
      <c r="J53" s="123" t="s">
        <v>1145</v>
      </c>
      <c r="K53" s="125">
        <v>329384270</v>
      </c>
      <c r="L53" s="126" t="s">
        <v>1148</v>
      </c>
      <c r="M53" s="182">
        <v>1</v>
      </c>
      <c r="N53" s="126" t="s">
        <v>27</v>
      </c>
      <c r="O53" s="126" t="s">
        <v>26</v>
      </c>
      <c r="P53" s="81"/>
    </row>
    <row r="54" spans="1:16" s="7" customFormat="1" ht="24.75" customHeight="1" outlineLevel="1" x14ac:dyDescent="0.25">
      <c r="A54" s="145">
        <v>7</v>
      </c>
      <c r="B54" s="124" t="s">
        <v>2684</v>
      </c>
      <c r="C54" s="126" t="s">
        <v>31</v>
      </c>
      <c r="D54" s="123" t="s">
        <v>2712</v>
      </c>
      <c r="E54" s="146" t="s">
        <v>2713</v>
      </c>
      <c r="F54" s="146" t="s">
        <v>2714</v>
      </c>
      <c r="G54" s="173">
        <f t="shared" si="1"/>
        <v>9.9333333333333336</v>
      </c>
      <c r="H54" s="124" t="s">
        <v>2748</v>
      </c>
      <c r="I54" s="123" t="s">
        <v>453</v>
      </c>
      <c r="J54" s="123" t="s">
        <v>963</v>
      </c>
      <c r="K54" s="120">
        <v>65690289</v>
      </c>
      <c r="L54" s="126" t="s">
        <v>1148</v>
      </c>
      <c r="M54" s="182">
        <v>1</v>
      </c>
      <c r="N54" s="126" t="s">
        <v>27</v>
      </c>
      <c r="O54" s="126" t="s">
        <v>1148</v>
      </c>
      <c r="P54" s="81"/>
    </row>
    <row r="55" spans="1:16" s="7" customFormat="1" ht="24.75" customHeight="1" outlineLevel="1" x14ac:dyDescent="0.25">
      <c r="A55" s="145">
        <v>8</v>
      </c>
      <c r="B55" s="124" t="s">
        <v>2684</v>
      </c>
      <c r="C55" s="126" t="s">
        <v>31</v>
      </c>
      <c r="D55" s="123" t="s">
        <v>2715</v>
      </c>
      <c r="E55" s="146" t="s">
        <v>2716</v>
      </c>
      <c r="F55" s="146" t="s">
        <v>2717</v>
      </c>
      <c r="G55" s="173">
        <f t="shared" si="1"/>
        <v>11.4</v>
      </c>
      <c r="H55" s="124" t="s">
        <v>2749</v>
      </c>
      <c r="I55" s="123" t="s">
        <v>453</v>
      </c>
      <c r="J55" s="123" t="s">
        <v>963</v>
      </c>
      <c r="K55" s="120">
        <v>78799752</v>
      </c>
      <c r="L55" s="126" t="s">
        <v>1148</v>
      </c>
      <c r="M55" s="182">
        <v>1</v>
      </c>
      <c r="N55" s="126" t="s">
        <v>27</v>
      </c>
      <c r="O55" s="126" t="s">
        <v>1148</v>
      </c>
      <c r="P55" s="81"/>
    </row>
    <row r="56" spans="1:16" s="7" customFormat="1" ht="24.75" customHeight="1" outlineLevel="1" x14ac:dyDescent="0.25">
      <c r="A56" s="145">
        <v>9</v>
      </c>
      <c r="B56" s="124" t="s">
        <v>2684</v>
      </c>
      <c r="C56" s="126" t="s">
        <v>31</v>
      </c>
      <c r="D56" s="123" t="s">
        <v>2718</v>
      </c>
      <c r="E56" s="146" t="s">
        <v>2719</v>
      </c>
      <c r="F56" s="146" t="s">
        <v>2720</v>
      </c>
      <c r="G56" s="173">
        <f t="shared" si="1"/>
        <v>11.266666666666667</v>
      </c>
      <c r="H56" s="124" t="s">
        <v>2750</v>
      </c>
      <c r="I56" s="123" t="s">
        <v>453</v>
      </c>
      <c r="J56" s="123" t="s">
        <v>963</v>
      </c>
      <c r="K56" s="120">
        <v>85017806</v>
      </c>
      <c r="L56" s="126" t="s">
        <v>1148</v>
      </c>
      <c r="M56" s="182">
        <v>1</v>
      </c>
      <c r="N56" s="126" t="s">
        <v>27</v>
      </c>
      <c r="O56" s="126" t="s">
        <v>1148</v>
      </c>
      <c r="P56" s="81"/>
    </row>
    <row r="57" spans="1:16" s="7" customFormat="1" ht="24.75" customHeight="1" outlineLevel="1" x14ac:dyDescent="0.25">
      <c r="A57" s="145">
        <v>10</v>
      </c>
      <c r="B57" s="124" t="s">
        <v>2684</v>
      </c>
      <c r="C57" s="126" t="s">
        <v>31</v>
      </c>
      <c r="D57" s="123" t="s">
        <v>2721</v>
      </c>
      <c r="E57" s="146" t="s">
        <v>2722</v>
      </c>
      <c r="F57" s="146" t="s">
        <v>2723</v>
      </c>
      <c r="G57" s="173">
        <f t="shared" si="1"/>
        <v>11.266666666666667</v>
      </c>
      <c r="H57" s="124" t="s">
        <v>2751</v>
      </c>
      <c r="I57" s="123" t="s">
        <v>453</v>
      </c>
      <c r="J57" s="123" t="s">
        <v>963</v>
      </c>
      <c r="K57" s="125">
        <v>120784068</v>
      </c>
      <c r="L57" s="126" t="s">
        <v>1148</v>
      </c>
      <c r="M57" s="182">
        <v>1</v>
      </c>
      <c r="N57" s="126" t="s">
        <v>27</v>
      </c>
      <c r="O57" s="126" t="s">
        <v>1148</v>
      </c>
      <c r="P57" s="81"/>
    </row>
    <row r="58" spans="1:16" s="7" customFormat="1" ht="24.75" customHeight="1" outlineLevel="1" x14ac:dyDescent="0.25">
      <c r="A58" s="145">
        <v>11</v>
      </c>
      <c r="B58" s="124" t="s">
        <v>2684</v>
      </c>
      <c r="C58" s="126" t="s">
        <v>31</v>
      </c>
      <c r="D58" s="123" t="s">
        <v>2724</v>
      </c>
      <c r="E58" s="146" t="s">
        <v>2725</v>
      </c>
      <c r="F58" s="146" t="s">
        <v>2726</v>
      </c>
      <c r="G58" s="173">
        <f t="shared" si="1"/>
        <v>11.3</v>
      </c>
      <c r="H58" s="124" t="s">
        <v>2750</v>
      </c>
      <c r="I58" s="123" t="s">
        <v>453</v>
      </c>
      <c r="J58" s="123" t="s">
        <v>963</v>
      </c>
      <c r="K58" s="125">
        <v>199427622</v>
      </c>
      <c r="L58" s="126" t="s">
        <v>1148</v>
      </c>
      <c r="M58" s="182">
        <v>1</v>
      </c>
      <c r="N58" s="126" t="s">
        <v>27</v>
      </c>
      <c r="O58" s="126" t="s">
        <v>1148</v>
      </c>
      <c r="P58" s="81"/>
    </row>
    <row r="59" spans="1:16" s="7" customFormat="1" ht="24.75" customHeight="1" outlineLevel="1" x14ac:dyDescent="0.25">
      <c r="A59" s="145">
        <v>12</v>
      </c>
      <c r="B59" s="124" t="s">
        <v>2684</v>
      </c>
      <c r="C59" s="126" t="s">
        <v>31</v>
      </c>
      <c r="D59" s="123" t="s">
        <v>2727</v>
      </c>
      <c r="E59" s="146" t="s">
        <v>2728</v>
      </c>
      <c r="F59" s="146" t="s">
        <v>2729</v>
      </c>
      <c r="G59" s="173">
        <f t="shared" si="1"/>
        <v>11.366666666666667</v>
      </c>
      <c r="H59" s="124" t="s">
        <v>2752</v>
      </c>
      <c r="I59" s="123" t="s">
        <v>453</v>
      </c>
      <c r="J59" s="123" t="s">
        <v>963</v>
      </c>
      <c r="K59" s="125">
        <v>289159640</v>
      </c>
      <c r="L59" s="126" t="s">
        <v>1148</v>
      </c>
      <c r="M59" s="182">
        <v>1</v>
      </c>
      <c r="N59" s="126" t="s">
        <v>27</v>
      </c>
      <c r="O59" s="126" t="s">
        <v>1148</v>
      </c>
      <c r="P59" s="81"/>
    </row>
    <row r="60" spans="1:16" s="7" customFormat="1" ht="24.75" customHeight="1" outlineLevel="1" x14ac:dyDescent="0.25">
      <c r="A60" s="145">
        <v>13</v>
      </c>
      <c r="B60" s="124" t="s">
        <v>2684</v>
      </c>
      <c r="C60" s="126" t="s">
        <v>31</v>
      </c>
      <c r="D60" s="123" t="s">
        <v>2730</v>
      </c>
      <c r="E60" s="146" t="s">
        <v>2731</v>
      </c>
      <c r="F60" s="146" t="s">
        <v>2732</v>
      </c>
      <c r="G60" s="173">
        <f t="shared" si="1"/>
        <v>11.366666666666667</v>
      </c>
      <c r="H60" s="124" t="s">
        <v>2753</v>
      </c>
      <c r="I60" s="123" t="s">
        <v>453</v>
      </c>
      <c r="J60" s="123" t="s">
        <v>963</v>
      </c>
      <c r="K60" s="125">
        <v>313403294</v>
      </c>
      <c r="L60" s="126" t="s">
        <v>1148</v>
      </c>
      <c r="M60" s="182">
        <v>1</v>
      </c>
      <c r="N60" s="126" t="s">
        <v>27</v>
      </c>
      <c r="O60" s="126" t="s">
        <v>1148</v>
      </c>
      <c r="P60" s="81"/>
    </row>
    <row r="61" spans="1:16" s="7" customFormat="1" ht="24.75" customHeight="1" outlineLevel="1" x14ac:dyDescent="0.25">
      <c r="A61" s="145">
        <v>14</v>
      </c>
      <c r="B61" s="124" t="s">
        <v>2733</v>
      </c>
      <c r="C61" s="126" t="s">
        <v>32</v>
      </c>
      <c r="D61" s="123" t="s">
        <v>2734</v>
      </c>
      <c r="E61" s="146" t="s">
        <v>2735</v>
      </c>
      <c r="F61" s="146" t="s">
        <v>2736</v>
      </c>
      <c r="G61" s="173">
        <f t="shared" si="1"/>
        <v>9.6</v>
      </c>
      <c r="H61" s="124" t="s">
        <v>2754</v>
      </c>
      <c r="I61" s="123" t="s">
        <v>453</v>
      </c>
      <c r="J61" s="123" t="s">
        <v>963</v>
      </c>
      <c r="K61" s="125">
        <v>8000000</v>
      </c>
      <c r="L61" s="126" t="s">
        <v>1148</v>
      </c>
      <c r="M61" s="182">
        <v>1</v>
      </c>
      <c r="N61" s="126" t="s">
        <v>27</v>
      </c>
      <c r="O61" s="126" t="s">
        <v>26</v>
      </c>
      <c r="P61" s="81"/>
    </row>
    <row r="62" spans="1:16" s="7" customFormat="1" ht="24.75" customHeight="1" outlineLevel="1" x14ac:dyDescent="0.25">
      <c r="A62" s="145">
        <v>15</v>
      </c>
      <c r="B62" s="124" t="s">
        <v>2733</v>
      </c>
      <c r="C62" s="126" t="s">
        <v>32</v>
      </c>
      <c r="D62" s="123" t="s">
        <v>2737</v>
      </c>
      <c r="E62" s="146" t="s">
        <v>2738</v>
      </c>
      <c r="F62" s="146" t="s">
        <v>2739</v>
      </c>
      <c r="G62" s="173">
        <f t="shared" si="1"/>
        <v>9.3666666666666671</v>
      </c>
      <c r="H62" s="124" t="s">
        <v>2754</v>
      </c>
      <c r="I62" s="123" t="s">
        <v>453</v>
      </c>
      <c r="J62" s="123" t="s">
        <v>963</v>
      </c>
      <c r="K62" s="125">
        <v>8000000</v>
      </c>
      <c r="L62" s="126" t="s">
        <v>1148</v>
      </c>
      <c r="M62" s="182">
        <v>1</v>
      </c>
      <c r="N62" s="126" t="s">
        <v>27</v>
      </c>
      <c r="O62" s="126" t="s">
        <v>1148</v>
      </c>
      <c r="P62" s="81"/>
    </row>
    <row r="63" spans="1:16" s="7" customFormat="1" ht="24.75" customHeight="1" outlineLevel="1" x14ac:dyDescent="0.25">
      <c r="A63" s="145">
        <v>16</v>
      </c>
      <c r="B63" s="124" t="s">
        <v>2684</v>
      </c>
      <c r="C63" s="126" t="s">
        <v>31</v>
      </c>
      <c r="D63" s="123" t="s">
        <v>2740</v>
      </c>
      <c r="E63" s="146">
        <v>43938</v>
      </c>
      <c r="F63" s="146">
        <v>44165</v>
      </c>
      <c r="G63" s="173">
        <f t="shared" si="1"/>
        <v>7.5666666666666664</v>
      </c>
      <c r="H63" s="124" t="s">
        <v>2697</v>
      </c>
      <c r="I63" s="123" t="s">
        <v>220</v>
      </c>
      <c r="J63" s="123" t="s">
        <v>508</v>
      </c>
      <c r="K63" s="125">
        <v>4006399278</v>
      </c>
      <c r="L63" s="126" t="s">
        <v>26</v>
      </c>
      <c r="M63" s="182">
        <v>0.2</v>
      </c>
      <c r="N63" s="126" t="s">
        <v>2639</v>
      </c>
      <c r="O63" s="126" t="s">
        <v>1148</v>
      </c>
      <c r="P63" s="81"/>
    </row>
    <row r="64" spans="1:16" s="7" customFormat="1" ht="24.75" customHeight="1" outlineLevel="1" x14ac:dyDescent="0.25">
      <c r="A64" s="145">
        <v>17</v>
      </c>
      <c r="B64" s="124" t="s">
        <v>2684</v>
      </c>
      <c r="C64" s="126" t="s">
        <v>31</v>
      </c>
      <c r="D64" s="123" t="s">
        <v>2741</v>
      </c>
      <c r="E64" s="146">
        <v>43938</v>
      </c>
      <c r="F64" s="146">
        <v>44165</v>
      </c>
      <c r="G64" s="173">
        <f t="shared" si="1"/>
        <v>7.5666666666666664</v>
      </c>
      <c r="H64" s="124" t="s">
        <v>2697</v>
      </c>
      <c r="I64" s="123" t="s">
        <v>220</v>
      </c>
      <c r="J64" s="123" t="s">
        <v>507</v>
      </c>
      <c r="K64" s="125">
        <v>1435965528</v>
      </c>
      <c r="L64" s="126" t="s">
        <v>26</v>
      </c>
      <c r="M64" s="182">
        <v>0.2</v>
      </c>
      <c r="N64" s="126" t="s">
        <v>2639</v>
      </c>
      <c r="O64" s="126" t="s">
        <v>1148</v>
      </c>
      <c r="P64" s="81"/>
    </row>
    <row r="65" spans="1:16" s="7" customFormat="1" ht="24.75" customHeight="1" outlineLevel="1" x14ac:dyDescent="0.25">
      <c r="A65" s="145">
        <v>18</v>
      </c>
      <c r="B65" s="124" t="s">
        <v>2684</v>
      </c>
      <c r="C65" s="126" t="s">
        <v>31</v>
      </c>
      <c r="D65" s="123" t="s">
        <v>2742</v>
      </c>
      <c r="E65" s="146">
        <v>43938</v>
      </c>
      <c r="F65" s="146">
        <v>44165</v>
      </c>
      <c r="G65" s="173">
        <f t="shared" si="1"/>
        <v>7.5666666666666664</v>
      </c>
      <c r="H65" s="124" t="s">
        <v>2697</v>
      </c>
      <c r="I65" s="123" t="s">
        <v>220</v>
      </c>
      <c r="J65" s="123" t="s">
        <v>510</v>
      </c>
      <c r="K65" s="125">
        <v>2444786992</v>
      </c>
      <c r="L65" s="126" t="s">
        <v>26</v>
      </c>
      <c r="M65" s="182">
        <v>0.2</v>
      </c>
      <c r="N65" s="126" t="s">
        <v>2639</v>
      </c>
      <c r="O65" s="126" t="s">
        <v>1148</v>
      </c>
      <c r="P65" s="81"/>
    </row>
    <row r="66" spans="1:16" s="7" customFormat="1" ht="24.75" customHeight="1" outlineLevel="1" x14ac:dyDescent="0.25">
      <c r="A66" s="145">
        <v>19</v>
      </c>
      <c r="B66" s="124" t="s">
        <v>2684</v>
      </c>
      <c r="C66" s="126" t="s">
        <v>31</v>
      </c>
      <c r="D66" s="123" t="s">
        <v>2743</v>
      </c>
      <c r="E66" s="146">
        <v>43955</v>
      </c>
      <c r="F66" s="146">
        <v>44165</v>
      </c>
      <c r="G66" s="173">
        <f t="shared" si="1"/>
        <v>7</v>
      </c>
      <c r="H66" s="124" t="s">
        <v>2755</v>
      </c>
      <c r="I66" s="123" t="s">
        <v>453</v>
      </c>
      <c r="J66" s="123" t="s">
        <v>976</v>
      </c>
      <c r="K66" s="125">
        <v>450610262</v>
      </c>
      <c r="L66" s="126" t="s">
        <v>26</v>
      </c>
      <c r="M66" s="182">
        <v>0.2</v>
      </c>
      <c r="N66" s="126" t="s">
        <v>2639</v>
      </c>
      <c r="O66" s="126" t="s">
        <v>1148</v>
      </c>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0.01</v>
      </c>
      <c r="G179" s="180">
        <f>IF(F179&gt;0,SUM(E179+F179),"")</f>
        <v>0.03</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104204452.59</v>
      </c>
      <c r="F185" s="94"/>
      <c r="G185" s="95"/>
      <c r="H185" s="90"/>
      <c r="I185" s="92" t="s">
        <v>2632</v>
      </c>
      <c r="J185" s="185">
        <f>M179</f>
        <v>0.03</v>
      </c>
      <c r="K185" s="231" t="s">
        <v>2633</v>
      </c>
      <c r="L185" s="231"/>
      <c r="M185" s="96">
        <f>+J185*K20</f>
        <v>104204452.59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41738</v>
      </c>
      <c r="D193" s="5"/>
      <c r="E193" s="128">
        <v>677</v>
      </c>
      <c r="F193" s="5"/>
      <c r="G193" s="5"/>
      <c r="H193" s="148" t="s">
        <v>2756</v>
      </c>
      <c r="J193" s="5"/>
      <c r="K193" s="129">
        <v>39118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8" t="s">
        <v>2756</v>
      </c>
      <c r="D211" s="21"/>
      <c r="G211" s="27" t="s">
        <v>2625</v>
      </c>
      <c r="H211" s="149" t="s">
        <v>2757</v>
      </c>
      <c r="J211" s="27" t="s">
        <v>2627</v>
      </c>
      <c r="K211" s="149" t="s">
        <v>2757</v>
      </c>
      <c r="L211" s="21"/>
      <c r="M211" s="21"/>
      <c r="N211" s="21"/>
      <c r="O211" s="8"/>
    </row>
    <row r="212" spans="1:15" x14ac:dyDescent="0.25">
      <c r="A212" s="9"/>
      <c r="B212" s="27" t="s">
        <v>2624</v>
      </c>
      <c r="C212" s="148" t="s">
        <v>2756</v>
      </c>
      <c r="D212" s="21"/>
      <c r="G212" s="27" t="s">
        <v>2626</v>
      </c>
      <c r="H212" s="149" t="s">
        <v>2758</v>
      </c>
      <c r="J212" s="27" t="s">
        <v>2628</v>
      </c>
      <c r="K212" s="148" t="s">
        <v>2758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44194.627106481479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44194.627106481479</v>
      </c>
      <c r="W20" s="107">
        <f ca="1">NOW()</f>
        <v>44194.627106481479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44194.627106481479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44194.627106481479</v>
      </c>
      <c r="W20" s="107">
        <f ca="1">NOW()</f>
        <v>44194.627106481479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44194.627106481479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44194.627106481479</v>
      </c>
      <c r="W20" s="107">
        <f ca="1">NOW()</f>
        <v>44194.627106481479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44194.627106481479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44194.627106481479</v>
      </c>
      <c r="W20" s="107">
        <f ca="1">NOW()</f>
        <v>44194.627106481479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a65d333d-5b59-4810-bc94-b80d9325abbc"/>
    <ds:schemaRef ds:uri="http://schemas.openxmlformats.org/package/2006/metadata/core-properties"/>
    <ds:schemaRef ds:uri="http://www.w3.org/XML/1998/namespace"/>
    <ds:schemaRef ds:uri="http://schemas.microsoft.com/office/2006/documentManagement/types"/>
    <ds:schemaRef ds:uri="4fb10211-09fb-4e80-9f0b-184718d5d98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2020-12-29T18:11:57Z</cp:lastPrinted>
  <dcterms:created xsi:type="dcterms:W3CDTF">2020-10-14T21:57:42Z</dcterms:created>
  <dcterms:modified xsi:type="dcterms:W3CDTF">2020-12-29T20:03:18Z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