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CASA DE LA MUJER\HOGARES INFANTILES 202170700010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<sst xmlns="http://schemas.openxmlformats.org/spreadsheetml/2006/main" count="3192" uniqueCount="2716">
  <si>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</si>
  <si>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</si>
  <si>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</si>
  <si>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</si>
  <si>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</si>
  <si>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</si>
  <si>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</si>
  <si>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</si>
  <si>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</si>
  <si>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</si>
  <si>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</si>
  <si>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</si>
  <si>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</si>
  <si>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</si>
  <si>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</si>
  <si>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</si>
  <si>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</si>
  <si>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</si>
  <si>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</si>
  <si>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</si>
  <si>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</si>
  <si>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</si>
  <si>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</si>
  <si>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</si>
  <si>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</si>
  <si>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</si>
  <si>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</si>
  <si>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</si>
  <si>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</si>
  <si>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</si>
  <si>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</si>
  <si>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</si>
  <si>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</si>
  <si>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</si>
  <si>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</si>
  <si>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</si>
  <si>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</si>
  <si>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</si>
  <si>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</si>
  <si>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</si>
  <si>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</si>
  <si>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</si>
  <si>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</si>
  <si>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</si>
  <si>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</si>
  <si>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</si>
  <si>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</si>
  <si>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</si>
  <si>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</si>
  <si>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</si>
  <si>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</si>
  <si>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</si>
  <si>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</si>
  <si>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</si>
  <si>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</si>
  <si>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</si>
  <si>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</si>
  <si>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</si>
  <si>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</si>
  <si>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</si>
  <si>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</si>
  <si>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</si>
  <si>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</si>
  <si>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</si>
  <si>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</si>
  <si>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</si>
  <si>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</si>
  <si>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</si>
  <si>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</si>
  <si>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</si>
  <si>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</si>
  <si>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</si>
  <si>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</si>
  <si>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</si>
  <si>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</si>
  <si>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</si>
  <si>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</si>
  <si>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</si>
  <si>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</si>
  <si>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</si>
  <si>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</si>
  <si>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</si>
  <si>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</si>
  <si>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</si>
  <si>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</si>
  <si>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</si>
  <si>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</si>
  <si>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</si>
  <si>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</si>
  <si>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</si>
  <si>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</si>
  <si>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</si>
  <si>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</si>
  <si>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</si>
  <si>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</si>
  <si>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</si>
  <si>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</si>
  <si>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</si>
  <si>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</si>
  <si>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</si>
  <si>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</si>
  <si>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</si>
  <si>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</si>
  <si>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</si>
  <si>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</si>
  <si>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</si>
  <si>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</si>
  <si>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</si>
  <si>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</si>
  <si>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</si>
  <si>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</si>
  <si>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</si>
  <si>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</si>
  <si>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</si>
  <si>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</si>
  <si>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</si>
  <si>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</si>
  <si>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</si>
  <si>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</si>
  <si>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</si>
  <si>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</si>
  <si>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</si>
  <si>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</si>
  <si>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</si>
  <si>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</si>
  <si>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</si>
  <si>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</si>
  <si>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</si>
  <si>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</si>
  <si>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</si>
  <si>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</si>
  <si>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</si>
  <si>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</si>
  <si>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</si>
  <si>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</si>
  <si>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</si>
  <si>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</si>
  <si>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</si>
  <si>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</si>
  <si>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</si>
  <si>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</si>
  <si>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</si>
  <si>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</si>
  <si>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</si>
  <si>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</si>
  <si>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</si>
  <si>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</si>
  <si>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</si>
  <si>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</si>
  <si>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</si>
  <si>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</si>
  <si>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</si>
  <si>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</si>
  <si>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</si>
  <si>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</si>
  <si>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</si>
  <si>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</si>
  <si>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</si>
  <si>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</si>
  <si>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</si>
  <si>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</si>
  <si>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</si>
  <si>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</si>
  <si>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</si>
  <si>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</si>
  <si>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</si>
  <si>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</si>
  <si>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</si>
  <si>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</si>
  <si>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</si>
  <si>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</si>
  <si>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</si>
  <si>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</si>
  <si>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</si>
  <si>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</si>
  <si>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</si>
  <si>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</si>
  <si>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</si>
  <si>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</si>
  <si>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</si>
  <si>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</si>
  <si>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</si>
  <si>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</si>
  <si>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</si>
  <si>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</si>
  <si>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</si>
  <si>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</si>
  <si>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</si>
  <si>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</si>
  <si>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</si>
  <si>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</si>
  <si>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</si>
  <si>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</si>
  <si>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</si>
  <si>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</si>
  <si>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</si>
  <si>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</si>
  <si>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</si>
  <si>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</si>
  <si>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</si>
  <si>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</si>
  <si>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</si>
  <si>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</si>
  <si>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</si>
  <si>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</si>
  <si>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</si>
  <si>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</si>
  <si>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</si>
  <si>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</si>
  <si>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</si>
  <si>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</si>
  <si>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</si>
  <si>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</si>
  <si>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</si>
  <si>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</si>
  <si>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</si>
  <si>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</si>
  <si>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</si>
  <si>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</si>
  <si>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</si>
  <si>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</si>
  <si>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</si>
  <si>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</si>
  <si>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</si>
  <si>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</si>
  <si>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</si>
  <si>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</si>
  <si>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</si>
  <si>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</si>
  <si>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</si>
  <si>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</si>
  <si>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</si>
  <si>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</si>
  <si>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</si>
  <si>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</si>
  <si>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</si>
  <si>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</si>
  <si>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</si>
  <si>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</si>
  <si>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</si>
  <si>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</si>
  <si>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</si>
  <si>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</si>
  <si>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</si>
  <si>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</si>
  <si>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</si>
  <si>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</si>
  <si>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</si>
  <si>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</si>
  <si>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</si>
  <si>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</si>
  <si>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</si>
  <si>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</si>
  <si>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</si>
  <si>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</si>
  <si>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</si>
  <si>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</si>
  <si>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</si>
  <si>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</si>
  <si>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</si>
  <si>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</si>
  <si>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</si>
  <si>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</si>
  <si>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</si>
  <si>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</si>
  <si>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</si>
  <si>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</si>
  <si>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</si>
  <si>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</si>
  <si>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</si>
  <si>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</si>
  <si>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</si>
  <si>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</si>
  <si>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</si>
  <si>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</si>
  <si>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</si>
  <si>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</si>
  <si>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</si>
  <si>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</si>
  <si>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</si>
  <si>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</si>
  <si>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</si>
  <si>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</si>
  <si>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</si>
  <si>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</si>
  <si>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</si>
  <si>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</si>
  <si>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</si>
  <si>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</si>
  <si>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</si>
  <si>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</si>
  <si>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</si>
  <si>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</si>
  <si>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</si>
  <si>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</si>
  <si>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</si>
  <si>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</si>
  <si>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</si>
  <si>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</si>
  <si>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</si>
  <si>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</si>
  <si>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</si>
  <si>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</si>
  <si>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</si>
  <si>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</si>
  <si>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</si>
  <si>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</si>
  <si>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</si>
  <si>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</si>
  <si>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</si>
  <si>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</si>
  <si>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</si>
  <si>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</si>
  <si>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</si>
  <si>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</si>
  <si>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</si>
  <si>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</si>
  <si>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</si>
  <si>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</si>
  <si>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</si>
  <si>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</si>
  <si>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</si>
  <si>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</si>
  <si>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</si>
  <si>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</si>
  <si>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</si>
  <si>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</si>
  <si>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</si>
  <si>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</si>
  <si>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</si>
  <si>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</si>
  <si>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</si>
  <si>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</si>
  <si>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</si>
  <si>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</si>
  <si>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</si>
  <si>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</si>
  <si>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</si>
  <si>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</si>
  <si>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</si>
  <si>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</si>
  <si>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</si>
  <si>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</si>
  <si>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</si>
  <si>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</si>
  <si>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</si>
  <si>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</si>
  <si>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</si>
  <si>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</si>
  <si>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</si>
  <si>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</si>
  <si>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</si>
  <si>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</si>
  <si>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</si>
  <si>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</si>
  <si>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</si>
  <si>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</si>
  <si>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</si>
  <si>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</si>
  <si>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</si>
  <si>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</si>
  <si>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</si>
  <si>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</si>
  <si>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</si>
  <si>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</si>
  <si>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</si>
  <si>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</si>
  <si>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</si>
  <si>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</si>
  <si>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</si>
  <si>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</si>
  <si>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</si>
  <si>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</si>
  <si>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</si>
  <si>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</si>
  <si>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</si>
  <si>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</si>
  <si>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</si>
  <si>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</si>
  <si>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</si>
  <si>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</si>
  <si>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</si>
  <si>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</si>
  <si>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</si>
  <si>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</si>
  <si>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</si>
  <si>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</si>
  <si>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</si>
  <si>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</si>
  <si>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</si>
  <si>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</si>
  <si>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</si>
  <si>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</si>
  <si>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</si>
  <si>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</si>
  <si>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</si>
  <si>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</si>
  <si>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</si>
  <si>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</si>
  <si>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</si>
  <si>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</si>
  <si>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</si>
  <si>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</si>
  <si>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</si>
  <si>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</si>
  <si>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</si>
  <si>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</si>
  <si>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</si>
  <si>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</si>
  <si>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</si>
  <si>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</si>
  <si>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</si>
  <si>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</si>
  <si>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</si>
  <si>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</si>
  <si>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</si>
  <si>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</si>
  <si>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</si>
  <si>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</si>
  <si>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</si>
  <si>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</si>
  <si>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</si>
  <si>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</si>
  <si>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</si>
  <si>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</si>
  <si>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</si>
  <si>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</si>
  <si>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</si>
  <si>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</si>
  <si>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</si>
  <si>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</si>
  <si>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</si>
  <si>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</si>
  <si>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</si>
  <si>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</si>
  <si>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</si>
  <si>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</si>
  <si>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</si>
  <si>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</si>
  <si>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</si>
  <si>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</si>
  <si>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</si>
  <si>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</si>
  <si>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</si>
  <si>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</si>
  <si>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</si>
  <si>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</si>
  <si>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</si>
  <si>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</si>
  <si>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</si>
  <si>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</si>
  <si>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</si>
  <si>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</si>
  <si>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</si>
  <si>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</si>
  <si>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</si>
  <si>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</si>
  <si>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</si>
  <si>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</si>
  <si>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</si>
  <si>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</si>
  <si>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</si>
  <si>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</si>
  <si>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</si>
  <si>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</si>
  <si>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</si>
  <si>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</si>
  <si>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</si>
  <si>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</si>
  <si>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</si>
  <si>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</si>
  <si>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</si>
  <si>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</si>
  <si>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</si>
  <si>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</si>
  <si>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</si>
  <si>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</si>
  <si>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</si>
  <si>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</si>
  <si>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</si>
  <si>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</si>
  <si>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</si>
  <si>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</si>
  <si>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</si>
  <si>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</si>
  <si>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</si>
  <si>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</si>
  <si>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</si>
  <si>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</si>
  <si>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</si>
  <si>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</si>
  <si>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</si>
  <si>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</si>
  <si>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</si>
  <si>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</si>
  <si>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</si>
  <si>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</si>
  <si>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</si>
  <si>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</si>
  <si>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</si>
  <si>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</si>
  <si>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</si>
  <si>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</si>
  <si>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</si>
  <si>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</si>
  <si>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</si>
  <si>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</si>
  <si>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</si>
  <si>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</si>
  <si>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</si>
  <si>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</si>
  <si>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</si>
  <si>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</si>
  <si>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</si>
  <si>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</si>
  <si>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</si>
  <si>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</si>
  <si>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</si>
  <si>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</si>
  <si>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</si>
  <si>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</si>
  <si>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</si>
  <si>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</si>
  <si>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</si>
  <si>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</si>
  <si>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</si>
  <si>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</si>
  <si>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</si>
  <si>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</si>
  <si>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</si>
  <si>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</si>
  <si>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</si>
  <si>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</si>
  <si>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</si>
  <si>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</si>
  <si>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</si>
  <si>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</si>
  <si>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</si>
  <si>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</si>
  <si>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</si>
  <si>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</si>
  <si>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</si>
  <si>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</si>
  <si>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</si>
  <si>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</si>
  <si>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</si>
  <si>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</si>
  <si>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</si>
  <si>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</si>
  <si>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</si>
  <si>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</si>
  <si>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</si>
  <si>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</si>
  <si>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</si>
  <si>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</si>
  <si>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</si>
  <si>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</si>
  <si>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</si>
  <si>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</si>
  <si>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</si>
  <si>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</si>
  <si>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</si>
  <si>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</si>
  <si>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</si>
  <si>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</si>
  <si>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</si>
  <si>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</si>
  <si>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</si>
  <si>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</si>
  <si>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</si>
  <si>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</si>
  <si>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</si>
  <si>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</si>
  <si>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</si>
  <si>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</si>
  <si>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</si>
  <si>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</si>
  <si>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</si>
  <si>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</si>
  <si>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</si>
  <si>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</si>
  <si>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</si>
  <si>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</si>
  <si>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</si>
  <si>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</si>
  <si>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</si>
  <si>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</si>
  <si>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</si>
  <si>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</si>
  <si>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</si>
  <si>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</si>
  <si>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</si>
  <si>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</si>
  <si>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</si>
  <si>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</si>
  <si>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</si>
  <si>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</si>
  <si>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</si>
  <si>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</si>
  <si>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</si>
  <si>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</si>
  <si>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</si>
  <si>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</si>
  <si>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</si>
  <si>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</si>
  <si>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</si>
  <si>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</si>
  <si>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</si>
  <si>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</si>
  <si>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</si>
  <si>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</si>
  <si>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</si>
  <si>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</si>
  <si>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</si>
  <si>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</si>
  <si>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</si>
  <si>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</si>
  <si>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</si>
  <si>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</si>
  <si>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</si>
  <si>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</si>
  <si>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</si>
  <si>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</si>
  <si>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</si>
  <si>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</si>
  <si>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</si>
  <si>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</si>
  <si>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</si>
  <si>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</si>
  <si>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</si>
  <si>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</si>
  <si>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</si>
  <si>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</si>
  <si>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</si>
  <si>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</si>
  <si>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</si>
  <si>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</si>
  <si>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</si>
  <si>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</si>
  <si>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</si>
  <si>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</si>
  <si>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</si>
  <si>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</si>
  <si>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</si>
  <si>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</si>
  <si>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</si>
  <si>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</si>
  <si>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</si>
  <si>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</si>
  <si>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</si>
  <si>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</si>
  <si>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</si>
  <si>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</si>
  <si>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</si>
  <si>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</si>
  <si>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</si>
  <si>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</si>
  <si>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</si>
  <si>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</si>
  <si>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</si>
  <si>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</si>
  <si>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</si>
  <si>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</si>
  <si>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</si>
  <si>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</si>
  <si>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</si>
  <si>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</si>
  <si>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</si>
  <si>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</si>
  <si>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</si>
  <si>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</si>
  <si>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</si>
  <si>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</si>
  <si>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</si>
  <si>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</si>
  <si>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</si>
  <si>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</si>
  <si>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</si>
  <si>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</si>
  <si>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</si>
  <si>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</si>
  <si>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</si>
  <si>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</si>
  <si>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</si>
  <si>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</si>
  <si>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</si>
  <si>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</si>
  <si>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</si>
  <si>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</si>
  <si>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</si>
  <si>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</si>
  <si>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</si>
  <si>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</si>
  <si>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</si>
  <si>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</si>
  <si>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</si>
  <si>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</si>
  <si>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</si>
  <si>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</si>
  <si>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</si>
  <si>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</si>
  <si>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</si>
  <si>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</si>
  <si>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</si>
  <si>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</si>
  <si>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</si>
  <si>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</si>
  <si>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</si>
  <si>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</si>
  <si>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</si>
  <si>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</si>
  <si>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</si>
  <si>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</si>
  <si>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</si>
  <si>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</si>
  <si>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</si>
  <si>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</si>
  <si>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</si>
  <si>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</si>
  <si>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</si>
  <si>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</si>
  <si>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</si>
  <si>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</si>
  <si>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</si>
  <si>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</si>
  <si>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</si>
  <si>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</si>
  <si>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</si>
  <si>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</si>
  <si>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</si>
  <si>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</si>
  <si>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</si>
  <si>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</si>
  <si>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</si>
  <si>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</si>
  <si>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</si>
  <si>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</si>
  <si>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</si>
  <si>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</si>
  <si>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</si>
  <si>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</si>
  <si>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</si>
  <si>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</si>
  <si>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</si>
  <si>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</si>
  <si>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</si>
  <si>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</si>
  <si>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</si>
  <si>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</si>
  <si>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</si>
  <si>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</si>
  <si>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</si>
  <si>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</si>
  <si>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</si>
  <si>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</si>
  <si>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</si>
  <si>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</si>
  <si>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</si>
  <si>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</si>
  <si>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</si>
  <si>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</si>
  <si>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</si>
  <si>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</si>
  <si>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</si>
  <si>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</si>
  <si>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</si>
  <si>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</si>
  <si>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</si>
  <si>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</si>
  <si>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</si>
  <si>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</si>
  <si>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</si>
  <si>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</si>
  <si>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</si>
  <si>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</si>
  <si>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</si>
  <si>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</si>
  <si>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</si>
  <si>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</si>
  <si>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</si>
  <si>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</si>
  <si>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</si>
  <si>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</si>
  <si>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</si>
  <si>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</si>
  <si>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</si>
  <si>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</si>
  <si>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</si>
  <si>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</si>
  <si>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</si>
  <si>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</si>
  <si>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</si>
  <si>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</si>
  <si>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</si>
  <si>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</si>
  <si>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</si>
  <si>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</si>
  <si>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</si>
  <si>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</si>
  <si>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</si>
  <si>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</si>
  <si>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</si>
  <si>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</si>
  <si>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</si>
  <si>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</si>
  <si>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</si>
  <si>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</si>
  <si>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</si>
  <si>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</si>
  <si>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</si>
  <si>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</si>
  <si>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</si>
  <si>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</si>
  <si>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</si>
  <si>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</si>
  <si>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</si>
  <si>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</si>
  <si>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</si>
  <si>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</si>
  <si>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</si>
  <si>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</si>
  <si>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</si>
  <si>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</si>
  <si>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</si>
  <si>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</si>
  <si>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</si>
  <si>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</si>
  <si>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</si>
  <si>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</si>
  <si>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</si>
  <si>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</si>
  <si>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</si>
  <si>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</si>
  <si>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</si>
  <si>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</si>
  <si>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</si>
  <si>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</si>
  <si>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</si>
  <si>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</si>
  <si>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</si>
  <si>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</si>
  <si>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</si>
  <si>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</si>
  <si>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</si>
  <si>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</si>
  <si>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</si>
  <si>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</si>
  <si>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</si>
  <si>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</si>
  <si>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</si>
  <si>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</si>
  <si>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</si>
  <si>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</si>
  <si>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</si>
  <si>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</si>
  <si>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</si>
  <si>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</si>
  <si>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</si>
  <si>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</si>
  <si>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</si>
  <si>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</si>
  <si>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</si>
  <si>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</si>
  <si>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</si>
  <si>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</si>
  <si>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</si>
  <si>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</si>
  <si>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</si>
  <si>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</si>
  <si>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</si>
  <si>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</si>
  <si>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</si>
  <si>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</si>
  <si>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</si>
  <si>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</si>
  <si>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</si>
  <si>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</si>
  <si>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</si>
  <si>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</si>
  <si>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</si>
  <si>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</si>
  <si>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</si>
  <si>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</si>
  <si>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</si>
  <si>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</si>
  <si>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</si>
  <si>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</si>
  <si>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</si>
  <si>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</si>
  <si>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</si>
  <si>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</si>
  <si>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</si>
  <si>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</si>
  <si>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</si>
  <si>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</si>
  <si>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</si>
  <si>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</si>
  <si>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</si>
  <si>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</si>
  <si>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</si>
  <si>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</si>
  <si>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</si>
  <si>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</si>
  <si>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</si>
  <si>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</si>
  <si>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</si>
  <si>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</si>
  <si>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</si>
  <si>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</si>
  <si>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</si>
  <si>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</si>
  <si>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</si>
  <si>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</si>
  <si>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</si>
  <si>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</si>
  <si>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</si>
  <si>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</si>
  <si>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</si>
  <si>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</si>
  <si>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</si>
  <si>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</si>
  <si>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</si>
  <si>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</si>
  <si>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</si>
  <si>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</si>
  <si>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</si>
  <si>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</si>
  <si>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</si>
  <si>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</si>
  <si>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</si>
  <si>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</si>
  <si>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</si>
  <si>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</si>
  <si>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</si>
  <si>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</si>
  <si>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</si>
  <si>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</si>
  <si>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</si>
  <si>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</si>
  <si>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</si>
  <si>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</si>
  <si>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</si>
  <si>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</si>
  <si>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</si>
  <si>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</si>
  <si>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</si>
  <si>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</si>
  <si>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</si>
  <si>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</si>
  <si>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</si>
  <si>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</si>
  <si>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</si>
  <si>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</si>
  <si>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</si>
  <si>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</si>
  <si>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</si>
  <si>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</si>
  <si>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</si>
  <si>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</si>
  <si>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</si>
  <si>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</si>
  <si>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</si>
  <si>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</si>
  <si>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</si>
  <si>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</si>
  <si>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</si>
  <si>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</si>
  <si>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</si>
  <si>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</si>
  <si>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</si>
  <si>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</si>
  <si>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</si>
  <si>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</si>
  <si>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</si>
  <si>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</si>
  <si>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</si>
  <si>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</si>
  <si>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</si>
  <si>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</si>
  <si>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</si>
  <si>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</si>
  <si>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</si>
  <si>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</si>
  <si>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</si>
  <si>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</si>
  <si>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</si>
  <si>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</si>
  <si>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</si>
  <si>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</si>
  <si>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</si>
  <si>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</si>
  <si>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</si>
  <si>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</si>
  <si>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</si>
  <si>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</si>
  <si>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</si>
  <si>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</si>
  <si>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</si>
  <si>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</si>
  <si>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</si>
  <si>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</si>
  <si>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</si>
  <si>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</si>
  <si>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</si>
  <si>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</si>
  <si>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</si>
  <si>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</si>
  <si>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</si>
  <si>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</si>
  <si>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</si>
  <si>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</si>
  <si>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</si>
  <si>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</si>
  <si>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</si>
  <si>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</si>
  <si>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</si>
  <si>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</si>
  <si>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</si>
  <si>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</si>
  <si>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</si>
  <si>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</si>
  <si>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</si>
  <si>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</si>
  <si>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</si>
  <si>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</si>
  <si>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</si>
  <si>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</si>
  <si>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</si>
  <si>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</si>
  <si>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</si>
  <si>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</si>
  <si>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</si>
  <si>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</si>
  <si>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</si>
  <si>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</si>
  <si>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</si>
  <si>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</si>
  <si>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</si>
  <si>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</si>
  <si>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</si>
  <si>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</si>
  <si>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</si>
  <si>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</si>
  <si>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</si>
  <si>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</si>
  <si>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</si>
  <si>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</si>
  <si>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</si>
  <si>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</si>
  <si>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</si>
  <si>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</si>
  <si>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</si>
  <si>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</si>
  <si>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</si>
  <si>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</si>
  <si>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</si>
  <si>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</si>
  <si>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</si>
  <si>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</si>
  <si>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</si>
  <si>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</si>
  <si>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</si>
  <si>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</si>
  <si>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</si>
  <si>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</si>
  <si>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</si>
  <si>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</si>
  <si>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</si>
  <si>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</si>
  <si>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</si>
  <si>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</si>
  <si>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</si>
  <si>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</si>
  <si>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</si>
  <si>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</si>
  <si>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</si>
  <si>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</si>
  <si>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</si>
  <si>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</si>
  <si>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</si>
  <si>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</si>
  <si>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</si>
  <si>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</si>
  <si>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</si>
  <si>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</si>
  <si>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</si>
  <si>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</si>
  <si>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</si>
  <si>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</si>
  <si>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</si>
  <si>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</si>
  <si>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</si>
  <si>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</si>
  <si>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</si>
  <si>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</si>
  <si>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</si>
  <si>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</si>
  <si>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</si>
  <si>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</si>
  <si>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</si>
  <si>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</si>
  <si>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</si>
  <si>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</si>
  <si>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</si>
  <si>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</si>
  <si>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</si>
  <si>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</si>
  <si>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</si>
  <si>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</si>
  <si>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</si>
  <si>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</si>
  <si>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</si>
  <si>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</si>
  <si>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</si>
  <si>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</si>
  <si>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</si>
  <si>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</si>
  <si>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</si>
  <si>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</si>
  <si>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</si>
  <si>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</si>
  <si>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</si>
  <si>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</si>
  <si>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</si>
  <si>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</si>
  <si>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</si>
  <si>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</si>
  <si>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</si>
  <si>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</si>
  <si>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</si>
  <si>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</si>
  <si>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</si>
  <si>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</si>
  <si>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</si>
  <si>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</si>
  <si>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</si>
  <si>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</si>
  <si>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</si>
  <si>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</si>
  <si>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</si>
  <si>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</si>
  <si>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</si>
  <si>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</si>
  <si>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</si>
  <si>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</si>
  <si>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</si>
  <si>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</si>
  <si>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</si>
  <si>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</si>
  <si>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</si>
  <si>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</si>
  <si>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</si>
  <si>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</si>
  <si>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</si>
  <si>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</si>
  <si>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</si>
  <si>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</si>
  <si>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</si>
  <si>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</si>
  <si>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</si>
  <si>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</si>
  <si>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</si>
  <si>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</si>
  <si>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</si>
  <si>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</si>
  <si>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</si>
  <si>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</si>
  <si>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</si>
  <si>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</si>
  <si>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</si>
  <si>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</si>
  <si>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</si>
  <si>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</si>
  <si>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</si>
  <si>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</si>
  <si>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</si>
  <si>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</si>
  <si>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</si>
  <si>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</si>
  <si>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</si>
  <si>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</si>
  <si>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</si>
  <si>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</si>
  <si>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</si>
  <si>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</si>
  <si>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</si>
  <si>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</si>
  <si>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</si>
  <si>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</si>
  <si>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</si>
  <si>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</si>
  <si>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</si>
  <si>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</si>
  <si>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</si>
  <si>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</si>
  <si>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</si>
  <si>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</si>
  <si>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</si>
  <si>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</si>
  <si>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</si>
  <si>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</si>
  <si>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</si>
  <si>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</si>
  <si>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</si>
  <si>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</si>
  <si>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</si>
  <si>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</si>
  <si>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</si>
  <si>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</si>
  <si>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</si>
  <si>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</si>
  <si>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</si>
  <si>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</si>
  <si>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</si>
  <si>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</si>
  <si>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</si>
  <si>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</si>
  <si>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</si>
  <si>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</si>
  <si>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</si>
  <si>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</si>
  <si>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</si>
  <si>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</si>
  <si>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</si>
  <si>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</si>
  <si>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</si>
  <si>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</si>
  <si>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</si>
  <si>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</si>
  <si>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</si>
  <si>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</si>
  <si>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</si>
  <si>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</si>
  <si>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</si>
  <si>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</si>
  <si>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</si>
  <si>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</si>
  <si>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</si>
  <si>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</si>
  <si>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</si>
  <si>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</si>
  <si>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</si>
  <si>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</si>
  <si>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</si>
  <si>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</si>
  <si>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</si>
  <si>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</si>
  <si>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</si>
  <si>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</si>
  <si>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</si>
  <si>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</si>
  <si>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</si>
  <si>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</si>
  <si>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</si>
  <si>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</si>
  <si>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</si>
  <si>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</si>
  <si>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</si>
  <si>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</si>
  <si>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</si>
  <si>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</si>
  <si>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</si>
  <si>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</si>
  <si>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</si>
  <si>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</si>
  <si>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</si>
  <si>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</si>
  <si>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</si>
  <si>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</si>
  <si>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</si>
  <si>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</si>
  <si>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</si>
  <si>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</si>
  <si>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</si>
  <si>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</si>
  <si>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</si>
  <si>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</si>
  <si>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</si>
  <si>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</si>
  <si>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</si>
  <si>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</si>
  <si>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</si>
  <si>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</si>
  <si>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</si>
  <si>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</si>
  <si>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</si>
  <si>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</si>
  <si>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</si>
  <si>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</si>
  <si>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</si>
  <si>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</si>
  <si>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</si>
  <si>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</si>
  <si>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</si>
  <si>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</si>
  <si>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</si>
  <si>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</si>
  <si>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</si>
  <si>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</si>
  <si>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</si>
  <si>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</si>
  <si>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</si>
  <si>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</si>
  <si>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</si>
  <si>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</si>
  <si>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</si>
  <si>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</si>
  <si>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</si>
  <si>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</si>
  <si>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</si>
  <si>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</si>
  <si>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</si>
  <si>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</si>
  <si>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</si>
  <si>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</si>
  <si>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</si>
  <si>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</si>
  <si>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</si>
  <si>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</si>
  <si>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</si>
  <si>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</si>
  <si>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</si>
  <si>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</si>
  <si>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</si>
  <si>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</si>
  <si>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</si>
  <si>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</si>
  <si>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</si>
  <si>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</si>
  <si>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</si>
  <si>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</si>
  <si>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</si>
  <si>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</si>
  <si>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</si>
  <si>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</si>
  <si>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</si>
  <si>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</si>
  <si>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</si>
  <si>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</si>
  <si>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</si>
  <si>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</si>
  <si>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</si>
  <si>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</si>
  <si>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</si>
  <si>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</si>
  <si>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</si>
  <si>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</si>
  <si>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</si>
  <si>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</si>
  <si>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</si>
  <si>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</si>
  <si>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</si>
  <si>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</si>
  <si>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</si>
  <si>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</si>
  <si>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</si>
  <si>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</si>
  <si>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</si>
  <si>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</si>
  <si>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</si>
  <si>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</si>
  <si>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</si>
  <si>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</si>
  <si>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</si>
  <si>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</si>
  <si>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</si>
  <si>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</si>
  <si>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</si>
  <si>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</si>
  <si>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</si>
  <si>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</si>
  <si>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</si>
  <si>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</si>
  <si>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</si>
  <si>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</si>
  <si>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</si>
  <si>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</si>
  <si>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</si>
  <si>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</si>
  <si>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</si>
  <si>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</si>
  <si>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</si>
  <si>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</si>
  <si>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</si>
  <si>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</si>
  <si>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</si>
  <si>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</si>
  <si>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</si>
  <si>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</si>
  <si>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</si>
  <si>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</si>
  <si>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</si>
  <si>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</si>
  <si>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</si>
  <si>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</si>
  <si>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</si>
  <si>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</si>
  <si>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</si>
  <si>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</si>
  <si>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</si>
  <si>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</si>
  <si>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</si>
  <si>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</si>
  <si>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</si>
  <si>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</si>
  <si>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</si>
  <si>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</si>
  <si>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</si>
  <si>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</si>
  <si>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</si>
  <si>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</si>
  <si>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</si>
  <si>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</si>
  <si>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</si>
  <si>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</si>
  <si>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</si>
  <si>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</si>
  <si>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</si>
  <si>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</si>
  <si>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</si>
  <si>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</si>
  <si>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</si>
  <si>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</si>
  <si>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</si>
  <si>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</si>
  <si>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</si>
  <si>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</si>
  <si>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</si>
  <si>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</si>
  <si>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</si>
  <si>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</si>
  <si>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</si>
  <si>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</si>
  <si>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</si>
  <si>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</si>
  <si>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</si>
  <si>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</si>
  <si>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</si>
  <si>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</si>
  <si>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</si>
  <si>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</si>
  <si>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</si>
  <si>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</si>
  <si>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</si>
  <si>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</si>
  <si>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</si>
  <si>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</si>
  <si>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</si>
  <si>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</si>
  <si>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</si>
  <si>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</si>
  <si>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</si>
  <si>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</si>
  <si>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</si>
  <si>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</si>
  <si>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</si>
  <si>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</si>
  <si>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</si>
  <si>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</si>
  <si>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</si>
  <si>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</si>
  <si>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</si>
  <si>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</si>
  <si>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</si>
  <si>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</si>
  <si>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</si>
  <si>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</si>
  <si>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</si>
  <si>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</si>
  <si>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</si>
  <si>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</si>
  <si>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</si>
  <si>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</si>
  <si>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</si>
  <si>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</si>
  <si>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</si>
  <si>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</si>
  <si>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</si>
  <si>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</si>
  <si>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</si>
  <si>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</si>
  <si>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</si>
  <si>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</si>
  <si>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</si>
  <si>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</si>
  <si>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</si>
  <si>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</si>
  <si>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</si>
  <si>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</si>
  <si>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</si>
  <si>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</si>
  <si>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</si>
  <si>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</si>
  <si>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</si>
  <si>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</si>
  <si>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</si>
  <si>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</si>
  <si>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</si>
  <si>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</si>
  <si>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</si>
  <si>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</si>
  <si>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</si>
  <si>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</si>
  <si>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</si>
  <si>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</si>
  <si>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</si>
  <si>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</si>
  <si>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</si>
  <si>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</si>
  <si>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</si>
  <si>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</si>
  <si>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</si>
  <si>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</si>
  <si>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</si>
  <si>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</si>
  <si>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</si>
  <si>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</si>
  <si>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</si>
  <si>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</si>
  <si>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</si>
  <si>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</si>
  <si>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</si>
  <si>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</si>
  <si>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</si>
  <si>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</si>
  <si>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</si>
  <si>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</si>
  <si>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</si>
  <si>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</si>
  <si>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</si>
  <si>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</si>
  <si>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</si>
  <si>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</si>
  <si>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</si>
  <si>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</si>
  <si>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</si>
  <si>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</si>
  <si>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</si>
  <si>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</si>
  <si>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</si>
  <si>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</si>
  <si>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</si>
  <si>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</si>
  <si>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</si>
  <si>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</si>
  <si>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</si>
  <si>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</si>
  <si>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</si>
  <si>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</si>
  <si>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</si>
  <si>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</si>
  <si>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</si>
  <si>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</si>
  <si>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</si>
  <si>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</si>
  <si>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</si>
  <si>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</si>
  <si>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</si>
  <si>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</si>
  <si>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</si>
  <si>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</si>
  <si>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</si>
  <si>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</si>
  <si>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</si>
  <si>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</si>
  <si>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</si>
  <si>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</si>
  <si>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</si>
  <si>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</si>
  <si>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</si>
  <si>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</si>
  <si>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</si>
  <si>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</si>
  <si>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</si>
  <si>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</si>
  <si>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</si>
  <si>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</si>
  <si>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</si>
  <si>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</si>
  <si>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</si>
  <si>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</si>
  <si>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</si>
  <si>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</si>
  <si>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</si>
  <si>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</si>
  <si>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</si>
  <si>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</si>
  <si>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</si>
  <si>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</si>
  <si>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</si>
  <si>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</si>
  <si>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</si>
  <si>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</si>
  <si>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</si>
  <si>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</si>
  <si>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</si>
  <si>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</si>
  <si>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</si>
  <si>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</si>
  <si>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</si>
  <si>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</si>
  <si>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</si>
  <si>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</si>
  <si>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</si>
  <si>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</si>
  <si>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</si>
  <si>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</si>
  <si>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</si>
  <si>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</si>
  <si>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</si>
  <si>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</si>
  <si>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</si>
  <si>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</si>
  <si>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</si>
  <si>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</si>
  <si>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</si>
  <si>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</si>
  <si>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</si>
  <si>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</si>
  <si>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</si>
  <si>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</si>
  <si>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</si>
  <si>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</si>
  <si>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</si>
  <si>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</si>
  <si>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</si>
  <si>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</si>
  <si>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</si>
  <si>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</si>
  <si>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</si>
  <si>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</si>
  <si>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</si>
  <si>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</si>
  <si>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</si>
  <si>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</si>
  <si>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</si>
  <si>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</si>
  <si>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</si>
  <si>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</si>
  <si>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</si>
  <si>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</si>
  <si>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</si>
  <si>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</si>
  <si>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</si>
  <si>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</si>
  <si>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</si>
  <si>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</si>
  <si>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</si>
  <si>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</si>
  <si>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</si>
  <si>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</si>
  <si>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</si>
  <si>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</si>
  <si>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</si>
  <si>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</si>
  <si>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</si>
  <si>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</si>
  <si>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</si>
  <si>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</si>
  <si>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</si>
  <si>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</si>
  <si>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</si>
  <si>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</si>
  <si>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</si>
  <si>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</si>
  <si>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</si>
  <si>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</si>
  <si>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</si>
  <si>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</si>
  <si>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</si>
  <si>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</si>
  <si>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</si>
  <si>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</si>
  <si>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</si>
  <si>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</si>
  <si>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</si>
  <si>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</si>
  <si>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</si>
  <si>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</si>
  <si>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</si>
  <si>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</si>
  <si>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</si>
  <si>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</si>
  <si>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</si>
  <si>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</si>
  <si>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</si>
  <si>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</si>
  <si>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</si>
  <si>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</si>
  <si>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</si>
  <si>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</si>
  <si>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</si>
  <si>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</si>
  <si>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</si>
  <si>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</si>
  <si>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</si>
  <si>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</si>
  <si>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</si>
  <si>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</si>
  <si>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</si>
  <si>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</si>
  <si>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</si>
  <si>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</si>
  <si>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</si>
  <si>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</si>
  <si>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</si>
  <si>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</si>
  <si>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</si>
  <si>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</si>
  <si>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</si>
  <si>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</si>
  <si>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</si>
  <si>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</si>
  <si>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</si>
  <si>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</si>
  <si>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</si>
  <si>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</si>
  <si>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</si>
  <si>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</si>
  <si>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</si>
  <si>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</si>
  <si>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</si>
  <si>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</si>
  <si>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</si>
  <si>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</si>
  <si>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</si>
  <si>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</si>
  <si>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</si>
  <si>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</si>
  <si>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</si>
  <si>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</si>
  <si>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</si>
  <si>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</si>
  <si>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</si>
  <si>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</si>
  <si>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</si>
  <si>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</si>
  <si>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</si>
  <si>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</si>
  <si>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</si>
  <si>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</si>
  <si>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</si>
  <si>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</si>
  <si>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</si>
  <si>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</si>
  <si>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</si>
  <si>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</si>
  <si>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</si>
  <si>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</si>
  <si>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</si>
  <si>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</si>
  <si>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</si>
  <si>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</si>
  <si>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</si>
  <si>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</si>
  <si>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</si>
  <si>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</si>
  <si>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</si>
  <si>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</si>
  <si>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</si>
  <si>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</si>
  <si>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</si>
  <si>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</si>
  <si>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</si>
  <si>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</si>
  <si>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</si>
  <si>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</si>
  <si>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</si>
  <si>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</si>
  <si>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</si>
  <si>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</si>
  <si>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</si>
  <si>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</si>
  <si>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</si>
  <si>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</si>
  <si>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</si>
  <si>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</si>
  <si>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</si>
  <si>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</si>
  <si>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</si>
  <si>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</si>
  <si>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</si>
  <si>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</si>
  <si>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</si>
  <si>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</si>
  <si>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</si>
  <si>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</si>
  <si>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</si>
  <si>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</si>
  <si>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</si>
  <si>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</si>
  <si>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</si>
  <si>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</si>
  <si>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</si>
  <si>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</si>
  <si>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</si>
  <si>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</si>
  <si>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</si>
  <si>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</si>
  <si>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</si>
  <si>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</si>
  <si>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</si>
  <si>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</si>
  <si>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</si>
  <si>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</si>
  <si>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</si>
  <si>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</si>
  <si>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</si>
  <si>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</si>
  <si>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</si>
  <si>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</si>
  <si>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</si>
  <si>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</si>
  <si>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</si>
  <si>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</si>
  <si>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</si>
  <si>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</si>
  <si>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</si>
  <si>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</si>
  <si>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</si>
  <si>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</si>
  <si>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</si>
  <si>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</si>
  <si>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</si>
  <si>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</si>
  <si>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</si>
  <si>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</si>
  <si>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</si>
  <si>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</si>
  <si>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</si>
  <si>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</si>
  <si>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</si>
  <si>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</si>
  <si>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</si>
  <si>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</si>
  <si>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</si>
  <si>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</si>
  <si>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</si>
  <si>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</si>
  <si>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</si>
  <si>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</si>
  <si>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</si>
  <si>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</si>
  <si>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</si>
  <si>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</si>
  <si>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</si>
  <si>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</si>
  <si>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</si>
  <si>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</si>
  <si>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</si>
  <si>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</si>
  <si>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</si>
  <si>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</si>
  <si>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</si>
  <si>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</si>
  <si>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</si>
  <si>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</si>
  <si>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</si>
  <si>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</si>
  <si>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</si>
  <si>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</si>
  <si>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</si>
  <si>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</si>
  <si>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</si>
  <si>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</si>
  <si>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</si>
  <si>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</si>
  <si>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</si>
  <si>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</si>
  <si>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</si>
  <si>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</si>
  <si>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</si>
  <si>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</si>
  <si>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</si>
  <si>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</si>
  <si>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</si>
  <si>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</si>
  <si>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</si>
  <si>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</si>
  <si>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</si>
  <si>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</si>
  <si>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</si>
  <si>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</si>
  <si>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</si>
  <si>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</si>
  <si>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</si>
  <si>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</si>
  <si>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</si>
  <si>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</si>
  <si>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</si>
  <si>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</si>
  <si>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</si>
  <si>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</si>
  <si>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</si>
  <si>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</si>
  <si>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</si>
  <si>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</si>
  <si>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</si>
  <si>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</si>
  <si>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</si>
  <si>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</si>
  <si>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</si>
  <si>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</si>
  <si>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</si>
  <si>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</si>
  <si>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</si>
  <si>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</si>
  <si>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</si>
  <si>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</si>
  <si>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</si>
  <si>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</si>
  <si>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</si>
  <si>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</si>
  <si>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</si>
  <si>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</si>
  <si>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</si>
  <si>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</si>
  <si>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</si>
  <si>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</si>
  <si>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</si>
  <si>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</si>
  <si>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</si>
  <si>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</si>
  <si>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</si>
  <si>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</si>
  <si>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</si>
  <si>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</si>
  <si>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</si>
  <si>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</si>
  <si>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</si>
  <si>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</si>
  <si>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</si>
  <si>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</si>
  <si>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</si>
  <si>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</si>
  <si>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</si>
  <si>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</si>
  <si>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</si>
  <si>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</si>
  <si>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</si>
  <si>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</si>
  <si>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</si>
  <si>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</si>
  <si>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</si>
  <si>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</si>
  <si>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</si>
  <si>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</si>
  <si>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</si>
  <si>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</si>
  <si>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</si>
  <si>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</si>
  <si>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</si>
  <si>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</si>
  <si>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</si>
  <si>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</si>
  <si>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</si>
  <si>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</si>
  <si>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</si>
  <si>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</si>
  <si>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</si>
  <si>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</si>
  <si>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</si>
  <si>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</si>
  <si>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</si>
  <si>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</si>
  <si>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</si>
  <si>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</si>
  <si>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</si>
  <si>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</si>
  <si>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</si>
  <si>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</si>
  <si>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</si>
  <si>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</si>
  <si>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</si>
  <si>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</si>
  <si>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</si>
  <si>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</si>
  <si>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</si>
  <si>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</si>
  <si>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</si>
  <si>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</si>
  <si>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</si>
  <si>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</si>
  <si>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</si>
  <si>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</si>
  <si>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</si>
  <si>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</si>
  <si>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</si>
  <si>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</si>
  <si>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</si>
  <si>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</si>
  <si>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</si>
  <si>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</si>
  <si>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</si>
  <si>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</si>
  <si>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</si>
  <si>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</si>
  <si>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</si>
  <si>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</si>
  <si>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</si>
  <si>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</si>
  <si>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</si>
  <si>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</si>
  <si>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</si>
  <si>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</si>
  <si>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</si>
  <si>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</si>
  <si>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</si>
  <si>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</si>
  <si>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</si>
  <si>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</si>
  <si>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</si>
  <si>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</si>
  <si>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</si>
  <si>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</si>
  <si>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</si>
  <si>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</si>
  <si>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</si>
  <si>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</si>
  <si>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</si>
  <si>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</si>
  <si>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</si>
  <si>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</si>
  <si>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</si>
  <si>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</si>
  <si>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</si>
  <si>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</si>
  <si>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</si>
  <si>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</si>
  <si>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</si>
  <si>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</si>
  <si>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</si>
  <si>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</si>
  <si>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</si>
  <si>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</si>
  <si>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</si>
  <si>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</si>
  <si>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</si>
  <si>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</si>
  <si>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</si>
  <si>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</si>
  <si>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</si>
  <si>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</si>
  <si>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</si>
  <si>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</si>
  <si>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</si>
  <si>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</si>
  <si>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</si>
  <si>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</si>
  <si>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</si>
  <si>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</si>
  <si>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</si>
  <si>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</si>
  <si>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</si>
  <si>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</si>
  <si>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</si>
  <si>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</si>
  <si>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</si>
  <si>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</si>
  <si>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</si>
  <si>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</si>
  <si>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</si>
  <si>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</si>
  <si>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</si>
  <si>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</si>
  <si>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</si>
  <si>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</si>
  <si>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</si>
  <si>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</si>
  <si>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</si>
  <si>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</si>
  <si>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</si>
  <si>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</si>
  <si>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</si>
  <si>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</si>
  <si>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</si>
  <si>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</si>
  <si>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</si>
  <si>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</si>
  <si>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</si>
  <si>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</si>
  <si>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</si>
  <si>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</si>
  <si>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</si>
  <si>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</si>
  <si>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</si>
  <si>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</si>
  <si>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</si>
  <si>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</si>
  <si>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</si>
  <si>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</si>
  <si>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</si>
  <si>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</si>
  <si>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</si>
  <si>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</si>
  <si>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</si>
  <si>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</si>
  <si>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</si>
  <si>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</si>
  <si>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</si>
  <si>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</si>
  <si>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</si>
  <si>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</si>
  <si>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</si>
  <si>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</si>
  <si>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</si>
  <si>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</si>
  <si>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</si>
  <si>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</si>
  <si>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</si>
  <si>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</si>
  <si>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</si>
  <si>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</si>
  <si>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</si>
  <si>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</si>
  <si>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</si>
  <si>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</si>
  <si>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</si>
  <si>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</si>
  <si>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</si>
  <si>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</si>
  <si>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</si>
  <si>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</si>
  <si>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</si>
  <si>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</si>
  <si>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</si>
  <si>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</si>
  <si>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</si>
  <si>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</si>
  <si>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</si>
  <si>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</si>
  <si>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</si>
  <si>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</si>
  <si>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</si>
  <si>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</si>
  <si>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</si>
  <si>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</si>
  <si>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</si>
  <si>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</si>
  <si>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</si>
  <si>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</si>
  <si>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</si>
  <si>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</si>
  <si>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</si>
  <si>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</si>
  <si>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</si>
  <si>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</si>
  <si>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</si>
  <si>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</si>
  <si>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</si>
  <si>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</si>
  <si>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</si>
  <si>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</si>
  <si>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</si>
  <si>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</si>
  <si>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</si>
  <si>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</si>
  <si>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</si>
  <si>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</si>
  <si>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</si>
  <si>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</si>
  <si>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</si>
  <si>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</si>
  <si>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</si>
  <si>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</si>
  <si>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</si>
  <si>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</si>
  <si>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</si>
  <si>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</si>
  <si>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</si>
  <si>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</si>
  <si>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</si>
  <si>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</si>
  <si>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</si>
  <si>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</si>
  <si>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</si>
  <si>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</si>
  <si>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</si>
  <si>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</si>
  <si>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</si>
  <si>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</si>
  <si>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</si>
  <si>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</si>
  <si>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</si>
  <si>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</si>
  <si>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</si>
  <si>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</si>
  <si>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</si>
  <si>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</si>
  <si>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</si>
  <si>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</si>
  <si>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</si>
  <si>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</si>
  <si>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</si>
  <si>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</si>
  <si>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</si>
  <si>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</si>
  <si>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</si>
  <si>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</si>
  <si>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</si>
  <si>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</si>
  <si>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</si>
  <si>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</si>
  <si>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</si>
  <si>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</si>
  <si>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</si>
  <si>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</si>
  <si>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</si>
  <si>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</si>
  <si>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</si>
  <si>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</si>
  <si>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</si>
  <si>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</si>
  <si>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</si>
  <si>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</si>
  <si>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</si>
  <si>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</si>
  <si>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</si>
  <si>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</si>
  <si>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</si>
  <si>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</si>
  <si>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</si>
  <si>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</si>
  <si>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</si>
  <si>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</si>
  <si>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</si>
  <si>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</si>
  <si>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</si>
  <si>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</si>
  <si>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</si>
  <si>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</si>
  <si>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</si>
  <si>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</si>
  <si>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</si>
  <si>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</si>
  <si>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</si>
  <si>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</si>
  <si>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</si>
  <si>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</si>
  <si>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</si>
  <si>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</si>
  <si>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</si>
  <si>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</si>
  <si>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</si>
  <si>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</si>
  <si>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</si>
  <si>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</si>
  <si>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</si>
  <si>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</si>
  <si>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</si>
  <si>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</si>
  <si>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</si>
  <si>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</si>
  <si>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</si>
  <si>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</si>
  <si>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</si>
  <si>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</si>
  <si>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</si>
  <si>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</si>
  <si>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</si>
  <si>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</si>
  <si>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</si>
  <si>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</si>
  <si>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</si>
  <si>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</si>
  <si>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</si>
  <si>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</si>
  <si>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</si>
  <si>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</si>
  <si>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</si>
  <si>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</si>
  <si>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</si>
  <si>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</si>
  <si>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</si>
  <si>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</si>
  <si>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</si>
  <si>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</si>
  <si>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</si>
  <si>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</si>
  <si>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</si>
  <si>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</si>
  <si>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</si>
  <si>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</si>
  <si>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</si>
  <si>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</si>
  <si>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</si>
  <si>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</si>
  <si>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</si>
  <si>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</si>
  <si>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</si>
  <si>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</si>
  <si>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</si>
  <si>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</si>
  <si>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</si>
  <si>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</si>
  <si>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</si>
  <si>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</si>
  <si>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</si>
  <si>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</si>
  <si>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</si>
  <si>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</si>
  <si>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</si>
  <si>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</si>
  <si>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</si>
  <si>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</si>
  <si>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</si>
  <si>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</si>
  <si>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</si>
  <si>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</si>
  <si>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</si>
  <si>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</si>
  <si>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</si>
  <si>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</si>
  <si>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</si>
  <si>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</si>
  <si>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</si>
  <si>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</si>
  <si>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</si>
  <si>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</si>
  <si>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</si>
  <si>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</si>
  <si>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</si>
  <si>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</si>
  <si>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</si>
  <si>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</si>
  <si>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</si>
  <si>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</si>
  <si>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</si>
  <si>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</si>
  <si>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</si>
  <si>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</si>
  <si>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</si>
  <si>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</si>
  <si>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</si>
  <si>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</si>
  <si>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</si>
  <si>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</si>
  <si>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</si>
  <si>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</si>
  <si>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</si>
  <si>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</si>
  <si>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</si>
  <si>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</si>
  <si>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</si>
  <si>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</si>
  <si>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</si>
  <si>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</si>
  <si>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</si>
  <si>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</si>
  <si>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</si>
  <si>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</si>
  <si>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</si>
  <si>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</si>
  <si>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</si>
  <si>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</si>
  <si>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</si>
  <si>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</si>
  <si>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</si>
  <si>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</si>
  <si>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</si>
  <si>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</si>
  <si>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</si>
  <si>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</si>
  <si>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</si>
  <si>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</si>
  <si>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</si>
  <si>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</si>
  <si>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</si>
  <si>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</si>
  <si>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</si>
  <si>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</si>
  <si>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</si>
  <si>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</si>
  <si>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</si>
  <si>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</si>
  <si>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</si>
  <si>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</si>
  <si>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</si>
  <si>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</si>
  <si>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</si>
  <si>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</si>
  <si>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</si>
  <si>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</si>
  <si>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</si>
  <si>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</si>
  <si>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</si>
  <si>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</si>
  <si>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</si>
  <si>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</si>
  <si>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</si>
  <si>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</si>
  <si>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</si>
  <si>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</si>
  <si>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</si>
  <si>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</si>
  <si>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</si>
  <si>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</si>
  <si>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</si>
  <si>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</si>
  <si>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</si>
  <si>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</si>
  <si>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</si>
  <si>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</si>
  <si>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</si>
  <si>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</si>
  <si>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</si>
  <si>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</si>
  <si>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</si>
  <si>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</si>
  <si>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</si>
  <si>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</si>
  <si>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</si>
  <si>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</si>
  <si>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</si>
  <si>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</si>
  <si>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</si>
  <si>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</si>
  <si>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</si>
  <si>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</si>
  <si>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</si>
  <si>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</si>
  <si>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</si>
  <si>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</si>
  <si>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</si>
  <si>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</si>
  <si>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</si>
  <si>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</si>
  <si>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</si>
  <si>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</si>
  <si>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</si>
  <si>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</si>
  <si>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</si>
  <si>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</si>
  <si>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</si>
  <si>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</si>
  <si>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</si>
  <si>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</si>
  <si>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</si>
  <si>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</si>
  <si>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</si>
  <si>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</si>
  <si>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</si>
  <si>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</si>
  <si>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</si>
  <si>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</si>
  <si>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</si>
  <si>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</si>
  <si>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</si>
  <si>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</si>
  <si>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</si>
  <si>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</si>
  <si>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</si>
  <si>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</si>
  <si>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</si>
  <si>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</si>
  <si>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</si>
  <si>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</si>
  <si>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</si>
  <si>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</si>
  <si>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</si>
  <si>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</si>
  <si>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</si>
  <si>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</si>
  <si>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</si>
  <si>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</si>
  <si>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</si>
  <si>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</si>
  <si>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</si>
  <si>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</si>
  <si>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</si>
  <si>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</si>
  <si>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</si>
  <si>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</si>
  <si>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</si>
  <si>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</si>
  <si>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</si>
  <si>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</si>
  <si>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</si>
  <si>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</si>
  <si>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</si>
  <si>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</si>
  <si>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</si>
  <si>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</si>
  <si>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</si>
  <si>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</si>
  <si>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</si>
  <si>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</si>
  <si>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</si>
  <si>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</si>
  <si>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</si>
  <si>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</si>
  <si>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</si>
  <si>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</si>
  <si>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</si>
  <si>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</si>
  <si>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</si>
  <si>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</si>
  <si>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</si>
  <si>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</si>
  <si>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</si>
  <si>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</si>
  <si>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</si>
  <si>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</si>
  <si>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</si>
  <si>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</si>
  <si>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</si>
  <si>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</si>
  <si>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</si>
  <si>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</si>
  <si>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</si>
  <si>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</si>
  <si>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</si>
  <si>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</si>
  <si>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</si>
  <si>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</si>
  <si>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</si>
  <si>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</si>
  <si>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</si>
  <si>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</si>
  <si>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</si>
  <si>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</si>
  <si>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</si>
  <si>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</si>
  <si>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</si>
  <si>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</si>
  <si>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</si>
  <si>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</si>
  <si>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</si>
  <si>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</si>
  <si>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</si>
  <si>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</si>
  <si>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</si>
  <si>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</si>
  <si>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</si>
  <si>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</si>
  <si>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</si>
  <si>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</si>
  <si>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</si>
  <si>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</si>
  <si>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</si>
  <si>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</si>
  <si>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</si>
  <si>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</si>
  <si>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</si>
  <si>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</si>
  <si>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</si>
  <si>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</si>
  <si>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</si>
  <si>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</si>
  <si>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</si>
  <si>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</si>
  <si>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</si>
  <si>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</si>
  <si>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</si>
  <si>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</si>
  <si>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</si>
  <si>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</si>
  <si>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</si>
  <si>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</si>
  <si>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</si>
  <si>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</si>
  <si>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</si>
  <si>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</si>
  <si>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</si>
  <si>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</si>
  <si>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</si>
  <si>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</si>
  <si>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</si>
  <si>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</si>
  <si>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</si>
  <si>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</si>
  <si>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</si>
  <si>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</si>
  <si>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</si>
  <si>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</si>
  <si>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</si>
  <si>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</si>
  <si>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</si>
  <si>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</si>
  <si>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</si>
  <si>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</si>
  <si>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</si>
  <si>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</si>
  <si>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</si>
  <si>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</si>
  <si>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</si>
  <si>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</si>
  <si>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</si>
  <si>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</si>
  <si>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</si>
  <si>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</si>
  <si>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</si>
  <si>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</si>
  <si>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</si>
  <si>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</si>
  <si>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</si>
  <si>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</si>
  <si>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</si>
  <si>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</si>
  <si>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</si>
  <si>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</si>
  <si>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</si>
  <si>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</si>
  <si>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</si>
  <si>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</si>
  <si>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</si>
  <si>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</si>
  <si>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</si>
  <si>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</si>
  <si>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</si>
  <si>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</si>
  <si>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</si>
  <si>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</si>
  <si>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</si>
  <si>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</si>
  <si>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</si>
  <si>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</si>
  <si>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</si>
  <si>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</si>
  <si>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</si>
  <si>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</si>
  <si>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</si>
  <si>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</si>
  <si>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</si>
  <si>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</si>
  <si>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</si>
  <si>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</si>
  <si>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</si>
  <si>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</si>
  <si>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</si>
  <si>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</si>
  <si>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</si>
  <si>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</si>
  <si>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</si>
  <si>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</si>
  <si>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</si>
  <si>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</si>
  <si>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</si>
  <si>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</si>
  <si>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</si>
  <si>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</si>
  <si>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</si>
  <si>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</si>
  <si>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</si>
  <si>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</si>
  <si>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</si>
  <si>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</si>
  <si>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</si>
  <si>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</si>
  <si>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</si>
  <si>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</si>
  <si>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</si>
  <si>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</si>
  <si>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</si>
  <si>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</si>
  <si>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</si>
  <si>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</si>
  <si>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</si>
  <si>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</si>
  <si>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</si>
  <si>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</si>
  <si>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</si>
  <si>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</si>
  <si>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</si>
  <si>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</si>
  <si>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</si>
  <si>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</si>
  <si>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</si>
  <si>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</si>
  <si>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</si>
  <si>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</si>
  <si>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</si>
  <si>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</si>
  <si>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</si>
  <si>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</si>
  <si>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</si>
  <si>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701820020068</t>
  </si>
  <si>
    <t>701820030131</t>
  </si>
  <si>
    <t>701820040090</t>
  </si>
  <si>
    <t>701820050079</t>
  </si>
  <si>
    <t>701820060138</t>
  </si>
  <si>
    <t>701820070107</t>
  </si>
  <si>
    <t>701820080144</t>
  </si>
  <si>
    <t>701820100059</t>
  </si>
  <si>
    <t>701820110096</t>
  </si>
  <si>
    <t>701820120176</t>
  </si>
  <si>
    <t>701820130149</t>
  </si>
  <si>
    <t>04-09-040</t>
  </si>
  <si>
    <t>03-05-020</t>
  </si>
  <si>
    <t>07-06-067</t>
  </si>
  <si>
    <t>70-0200-2018</t>
  </si>
  <si>
    <t>70-0384-2018</t>
  </si>
  <si>
    <t>01-02-03</t>
  </si>
  <si>
    <t>70-0239-2019</t>
  </si>
  <si>
    <t>No 250 de 2020</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</si>
  <si>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</si>
  <si>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ATENCION A NIÑOS Y NIÑAS MENORES DE 7 AÑOS EN LOS HOGARES COMUNITARIOS DE BIENESTRA Y NIÑOS Y NIÑAS MENORES DE 2 AÑOS APOYO A LAS FAMILIAS EN DESARROLLO QUE TIENEN MUJERES GESTANTES LACTANTES EN HCB FAMI CON VULNERABILIDAD ECONOMICA, NUTRICIONAL SOCIAL Y PSICOAFECTIVA DE CONFORMIDAD A LAS DIRECTRICES EMANADAS DEL ICBF</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</si>
  <si>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</si>
  <si>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APOYAR A LAS FAMILIAS EN DESARROLLO CON MUJERES GESTANTES, MADRES LACTANTES Y NIÑOS Y NIÑAS MENORES DE 2 AÑOS QUE SE ENCUENTRAN EN VULNERABILIDAD PSICOAFECTIVA, NUTRICIONAL, ECONOMICA Y SOCIAL.</t>
  </si>
  <si>
    <t>BRINDAR ATENCION A LA PRIMERA INFANCIA NIÑOS Y NIÑAS MENORES DE 6 AÑOS DE FAMILIA CON VULNERABILIDAD ECONOMICA SOCIAL ECONOMICA CULTURAL NUTRICIONAL Y PSICOAFECTIVA ATRAVEZ DE LOS HOGARES COMUNITARIOS DE BIENESTAR MODALIDAD 0-7 PRIORITARIAMNET EN SITUACION DE DESPLAZAMIENTO Y APOYAR A LAS FAMILIAS EN DESARROLLO CON MUJERES GESTANTES MADRES LACTANTESY NIÑOS Y NIÑAS MENORES DE DOS AÑOS QUE SE ENCUENTRAN EN VULNERABILIDAD PSICOAFECTIVA NUTRICIONAL ECONOMICA Y SOCIAL PRIORITARIAMNETE EN SITUACION DE DESPLAZAMIENTO</t>
  </si>
  <si>
    <t>BRINDAR ATENCION A LA PRIMERA INFANCIA NIÑOS Y NIÑAS MENORES DE 5 AÑOS DE FAMILIA CON VULNERABILIDAD ECONOMICA SOCIAL ECONOMICA CULTURAL NUTRICIONAL Y PSICOAFECTIVA ATRAVEZ DE LOS HOGARES COMUNITARIOS DE BIENESTAR MODALIDAD 0-5 AÑOS EN LAS SIGUIENTES FORMAS FAMILIAS  PRIORITARIAMENTE EN SITUACION DE DESPLAZAMIENTO Y EN LA MODALIDAD FAMI Y APOYAR A LAS FAMILIAS EN DESARROLLO CON MUJERES GESTANTES MADRES LACTANTESY NIÑOS Y NIÑAS MENORES DE DOS AÑOS QUE SE ENCUENTRAN EN VULNERABILIDAD PSICOAFECTIVA NUTRICIONAL ECONOMICA Y SOCIAL PRIORITARIAMNETE EN SITUACION DE DESPLAZAMIENTO</t>
  </si>
  <si>
    <t xml:space="preserve">BRINDAR ATENCION A LA PRIMERA INFANCIA NIÑOS Y NIÑAS MENORES DE CINCO AÑOS DE FAMILIAS EN SITUACION DE VULNERABILIDAD ECONOMICA SOCIAL CULTURAL NUTRICIONAL Y PSICOAFECTIVA A TRAVEZ DE LOS HOGARES COMUNITARIOS DE BIENESTAR </t>
  </si>
  <si>
    <t xml:space="preserve">BRINDAR ATENCION A USUARIOS DE LAS MODAIDADES TRADICIONALES EN PRIMERA INFANCIA NIÑOS Y NIÑAS MENORES DE 5 AÑOS DE FAMILIAS EN SITUACION DE VULNERABILIDAD ECONOMICA SOCIAL CULTURAL NUTRICIONAL Y PSICOAFECTIVA ATRAVES DE LOS HOGARES COMUNITARIOS DE BIENESTAR EN LAS DIFERENTES FORMAS DE ATENCION Y EN LAS MODALIDADES DE FAMI Y HCB TIEMPO COMPLETO DE CONFORMIDAD CON LOS LINEAMIENTOS ESTANDARES Y DIRECTRICES QUE ICBF EXPIDA PARA LAS MISMAS </t>
  </si>
  <si>
    <t xml:space="preserve">BRINDAR ATENCION A LA PRIMERA INFANCIA NIÑOS Y NIÑAS MENORES DE 5 AÑOS DE FAMILIA EN SITUACION DE VULNERABILIDAD TRAVEZ DE LOS HOGARES COMUNITARIOS DE BIENESTAR S EN LAS SIGUIENTES FORMAS DE ATENCION  FAMILIARES MULTIPLES </t>
  </si>
  <si>
    <t>PROPICIAR EL DESARROLLO INTEGRAL  Y ARMONICO DE LA POBLACION PREESCOLAR A TRAVES DE LOS CAMPOS FORMATIVOS DE DESARROLLO PERSONAL Y SOCIAL</t>
  </si>
  <si>
    <t xml:space="preserve">PRESTAR EL SERVICIO DE ATENCION A NIÑOS Y NIÑAS Y A MUJERE GESTANTES EN EL MARCO DE LA POLITICA DE ESTADO PARA EL DESARROLLO INTEGRAL A LA PRIMERA INFANCIA DE CERO A SIEMPRE DE CONFORMIDAD CON LAS DIRECTRICES LINEAMIENTOS Y PARAMETROS ESTABLECIDOS POR EL ICBF PARA LOS SERVICIOS DE HOGARES COMUNITARIOS DE BIENESTAR FAMILIARES Y HCB  FAMI FAMILIAR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</si>
  <si>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</si>
  <si>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PRESTACION  DE SERVICIO PARA DESARROLLAR PROYECTO LABORATORIO INFANTIL  CREATIVO  EN FORMACION  ARTISTICA DE JORNADAS  ESCOLARES COMPLEMENTARIAS</t>
  </si>
  <si>
    <t>CENTRO EDUCATIVO NUESTRA SEÑORA DEL SOCORRO</t>
  </si>
  <si>
    <t>ALICIA LEONOR PINILLA BRUGES</t>
  </si>
  <si>
    <t xml:space="preserve"> CRA 12 N 16 A - 28</t>
  </si>
  <si>
    <t>3205460789</t>
  </si>
  <si>
    <t>ALICIA-PINILLA@HOTMAIL.COM</t>
  </si>
  <si>
    <t>PRESTAR LOS SERVICIOS  DE EDUCACION INICIAL EN EL MARCO DE LA ATENCION INTEGRAL EN HOGARES INFANTILES HI de conformdiad con el manual operativo  de la modalidad institutucional el lineamiento tecnico para la atencio a la primera infancia  y las directrices  establecidas por el ICBF  en armonia con la politica de estado para el desarrollo integral de la primera infancia de cero a siempre.</t>
  </si>
  <si>
    <t>20217070001062020</t>
  </si>
  <si>
    <t>GRUPO EMPRESARIAL EMPRENDE TU VIDA S.A.S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</si>
</sst>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7" zoomScale="85" zoomScaleNormal="85" zoomScaleSheetLayoutView="40" zoomScalePageLayoutView="40" workbookViewId="0">
      <selection activeCell="B66" sqref="B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2714</v>
      </c>
      <c r="D15" s="35"/>
      <c r="E15" s="35"/>
      <c r="F15" s="5"/>
      <c r="G15" s="32" t="s">
        <v>1168</v>
      </c>
      <c r="H15" s="103" t="s">
        <v>453</v>
      </c>
      <c r="I15" s="32" t="s">
        <v>2624</v>
      </c>
      <c r="J15" s="108" t="s">
        <v>2626</v>
      </c>
      <c r="L15" s="219" t="s">
        <v>8</v>
      </c>
      <c r="M15" s="219"/>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823002189</v>
      </c>
      <c r="C20" s="5"/>
      <c r="D20" s="73"/>
      <c r="E20" s="5"/>
      <c r="F20" s="5"/>
      <c r="G20" s="5"/>
      <c r="H20" s="238"/>
      <c r="I20" s="144" t="s">
        <v>453</v>
      </c>
      <c r="J20" s="145" t="s">
        <v>963</v>
      </c>
      <c r="K20" s="146">
        <v>2503033400</v>
      </c>
      <c r="L20" s="147">
        <v>44192</v>
      </c>
      <c r="M20" s="147">
        <v>44561</v>
      </c>
      <c r="N20" s="130">
        <f>+(M20-L20)/30</f>
        <v>12.3</v>
      </c>
      <c r="O20" s="133"/>
      <c r="U20" s="129"/>
      <c r="V20" s="105">
        <f ca="1">NOW()</f>
        <v>44194.024233796299</v>
      </c>
      <c r="W20" s="105">
        <f ca="1">NOW()</f>
        <v>44194.024233796299</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CASA DE LA MUJER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2713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2664</v>
      </c>
      <c r="C48" s="110" t="s">
        <v>31</v>
      </c>
      <c r="D48" s="116" t="s">
        <v>2676</v>
      </c>
      <c r="E48" s="140">
        <v>37258</v>
      </c>
      <c r="F48" s="140">
        <v>37621</v>
      </c>
      <c r="G48" s="155">
        <f>IF(AND(E48&lt;&gt;"",F48&lt;&gt;""),((F48-E48)/30),"")</f>
        <v>12.1</v>
      </c>
      <c r="H48" s="117" t="s">
        <v>2695</v>
      </c>
      <c r="I48" s="116" t="s">
        <v>453</v>
      </c>
      <c r="J48" s="116" t="s">
        <v>963</v>
      </c>
      <c r="K48" s="118">
        <v>110821588</v>
      </c>
      <c r="L48" s="111" t="s">
        <v>1148</v>
      </c>
      <c r="M48" s="168">
        <v>1</v>
      </c>
      <c r="N48" s="111" t="s">
        <v>27</v>
      </c>
      <c r="O48" s="111" t="s">
        <v>1148</v>
      </c>
      <c r="P48" s="78"/>
    </row>
    <row r="49" spans="1:16" s="6" customFormat="1" ht="24.75" customHeight="1" x14ac:dyDescent="0.25">
      <c r="A49" s="138">
        <v>2</v>
      </c>
      <c r="B49" s="117" t="s">
        <v>2664</v>
      </c>
      <c r="C49" s="110" t="s">
        <v>31</v>
      </c>
      <c r="D49" s="116" t="s">
        <v>2677</v>
      </c>
      <c r="E49" s="140">
        <v>37712</v>
      </c>
      <c r="F49" s="140">
        <v>38017</v>
      </c>
      <c r="G49" s="155">
        <f t="shared" ref="G49:G50" si="2">IF(AND(E49&lt;&gt;"",F49&lt;&gt;""),((F49-E49)/30),"")</f>
        <v>10.166666666666666</v>
      </c>
      <c r="H49" s="117" t="s">
        <v>2696</v>
      </c>
      <c r="I49" s="116" t="s">
        <v>453</v>
      </c>
      <c r="J49" s="116" t="s">
        <v>963</v>
      </c>
      <c r="K49" s="118">
        <v>96939523</v>
      </c>
      <c r="L49" s="111" t="s">
        <v>1148</v>
      </c>
      <c r="M49" s="168">
        <v>1</v>
      </c>
      <c r="N49" s="111" t="s">
        <v>27</v>
      </c>
      <c r="O49" s="111" t="s">
        <v>1148</v>
      </c>
      <c r="P49" s="78"/>
    </row>
    <row r="50" spans="1:16" s="6" customFormat="1" ht="24.75" customHeight="1" x14ac:dyDescent="0.25">
      <c r="A50" s="138">
        <v>3</v>
      </c>
      <c r="B50" s="117" t="s">
        <v>2664</v>
      </c>
      <c r="C50" s="119" t="s">
        <v>31</v>
      </c>
      <c r="D50" s="116" t="s">
        <v>2678</v>
      </c>
      <c r="E50" s="140">
        <v>38019</v>
      </c>
      <c r="F50" s="140">
        <v>38383</v>
      </c>
      <c r="G50" s="155">
        <f t="shared" si="2"/>
        <v>12.133333333333333</v>
      </c>
      <c r="H50" s="114" t="s">
        <v>2697</v>
      </c>
      <c r="I50" s="116" t="s">
        <v>453</v>
      </c>
      <c r="J50" s="116" t="s">
        <v>963</v>
      </c>
      <c r="K50" s="118">
        <v>115936628</v>
      </c>
      <c r="L50" s="111" t="s">
        <v>1148</v>
      </c>
      <c r="M50" s="168">
        <v>1</v>
      </c>
      <c r="N50" s="111" t="s">
        <v>27</v>
      </c>
      <c r="O50" s="111" t="s">
        <v>1148</v>
      </c>
      <c r="P50" s="78"/>
    </row>
    <row r="51" spans="1:16" s="6" customFormat="1" ht="24.75" customHeight="1" outlineLevel="1" x14ac:dyDescent="0.25">
      <c r="A51" s="138">
        <v>4</v>
      </c>
      <c r="B51" s="117" t="s">
        <v>2664</v>
      </c>
      <c r="C51" s="110" t="s">
        <v>31</v>
      </c>
      <c r="D51" s="116" t="s">
        <v>2679</v>
      </c>
      <c r="E51" s="140">
        <v>38411</v>
      </c>
      <c r="F51" s="140">
        <v>38717</v>
      </c>
      <c r="G51" s="155">
        <f t="shared" ref="G51:G107" si="3">IF(AND(E51&lt;&gt;"",F51&lt;&gt;""),((F51-E51)/30),"")</f>
        <v>10.199999999999999</v>
      </c>
      <c r="H51" s="117" t="s">
        <v>2698</v>
      </c>
      <c r="I51" s="116" t="s">
        <v>453</v>
      </c>
      <c r="J51" s="116" t="s">
        <v>963</v>
      </c>
      <c r="K51" s="118">
        <v>655231314</v>
      </c>
      <c r="L51" s="111" t="s">
        <v>1148</v>
      </c>
      <c r="M51" s="168">
        <v>1</v>
      </c>
      <c r="N51" s="111" t="s">
        <v>27</v>
      </c>
      <c r="O51" s="111" t="s">
        <v>1148</v>
      </c>
      <c r="P51" s="78"/>
    </row>
    <row r="52" spans="1:16" s="7" customFormat="1" ht="24.75" customHeight="1" outlineLevel="1" x14ac:dyDescent="0.25">
      <c r="A52" s="139">
        <v>5</v>
      </c>
      <c r="B52" s="117" t="s">
        <v>2664</v>
      </c>
      <c r="C52" s="110" t="s">
        <v>31</v>
      </c>
      <c r="D52" s="116" t="s">
        <v>2680</v>
      </c>
      <c r="E52" s="140">
        <v>38743</v>
      </c>
      <c r="F52" s="140">
        <v>39082</v>
      </c>
      <c r="G52" s="155">
        <f t="shared" si="3"/>
        <v>11.3</v>
      </c>
      <c r="H52" s="114" t="s">
        <v>2699</v>
      </c>
      <c r="I52" s="116" t="s">
        <v>453</v>
      </c>
      <c r="J52" s="116" t="s">
        <v>963</v>
      </c>
      <c r="K52" s="118">
        <v>123621838</v>
      </c>
      <c r="L52" s="111" t="s">
        <v>1148</v>
      </c>
      <c r="M52" s="168">
        <v>1</v>
      </c>
      <c r="N52" s="111" t="s">
        <v>27</v>
      </c>
      <c r="O52" s="111" t="s">
        <v>1148</v>
      </c>
      <c r="P52" s="79"/>
    </row>
    <row r="53" spans="1:16" s="7" customFormat="1" ht="24.75" customHeight="1" outlineLevel="1" x14ac:dyDescent="0.25">
      <c r="A53" s="139">
        <v>6</v>
      </c>
      <c r="B53" s="117" t="s">
        <v>2664</v>
      </c>
      <c r="C53" s="110" t="s">
        <v>31</v>
      </c>
      <c r="D53" s="116" t="s">
        <v>2681</v>
      </c>
      <c r="E53" s="140">
        <v>39121</v>
      </c>
      <c r="F53" s="140">
        <v>39447</v>
      </c>
      <c r="G53" s="155">
        <f t="shared" si="3"/>
        <v>10.866666666666667</v>
      </c>
      <c r="H53" s="114" t="s">
        <v>2699</v>
      </c>
      <c r="I53" s="116" t="s">
        <v>453</v>
      </c>
      <c r="J53" s="116" t="s">
        <v>963</v>
      </c>
      <c r="K53" s="118">
        <v>120300936</v>
      </c>
      <c r="L53" s="111" t="s">
        <v>1148</v>
      </c>
      <c r="M53" s="168">
        <v>1</v>
      </c>
      <c r="N53" s="111" t="s">
        <v>27</v>
      </c>
      <c r="O53" s="111" t="s">
        <v>1148</v>
      </c>
      <c r="P53" s="79"/>
    </row>
    <row r="54" spans="1:16" s="7" customFormat="1" ht="24.75" customHeight="1" outlineLevel="1" x14ac:dyDescent="0.25">
      <c r="A54" s="139">
        <v>7</v>
      </c>
      <c r="B54" s="117" t="s">
        <v>2664</v>
      </c>
      <c r="C54" s="110" t="s">
        <v>31</v>
      </c>
      <c r="D54" s="116" t="s">
        <v>2682</v>
      </c>
      <c r="E54" s="140">
        <v>39470</v>
      </c>
      <c r="F54" s="140">
        <v>39813</v>
      </c>
      <c r="G54" s="155">
        <f t="shared" si="3"/>
        <v>11.433333333333334</v>
      </c>
      <c r="H54" s="117" t="s">
        <v>2699</v>
      </c>
      <c r="I54" s="116" t="s">
        <v>453</v>
      </c>
      <c r="J54" s="116" t="s">
        <v>963</v>
      </c>
      <c r="K54" s="113">
        <v>93459786</v>
      </c>
      <c r="L54" s="111" t="s">
        <v>1148</v>
      </c>
      <c r="M54" s="168">
        <v>1</v>
      </c>
      <c r="N54" s="111" t="s">
        <v>27</v>
      </c>
      <c r="O54" s="111" t="s">
        <v>1148</v>
      </c>
      <c r="P54" s="79"/>
    </row>
    <row r="55" spans="1:16" s="7" customFormat="1" ht="24.75" customHeight="1" outlineLevel="1" x14ac:dyDescent="0.25">
      <c r="A55" s="139">
        <v>8</v>
      </c>
      <c r="B55" s="117" t="s">
        <v>2664</v>
      </c>
      <c r="C55" s="110" t="s">
        <v>31</v>
      </c>
      <c r="D55" s="116" t="s">
        <v>2683</v>
      </c>
      <c r="E55" s="140">
        <v>40205</v>
      </c>
      <c r="F55" s="140">
        <v>40543</v>
      </c>
      <c r="G55" s="155">
        <f t="shared" si="3"/>
        <v>11.266666666666667</v>
      </c>
      <c r="H55" s="117" t="s">
        <v>2700</v>
      </c>
      <c r="I55" s="116" t="s">
        <v>453</v>
      </c>
      <c r="J55" s="116" t="s">
        <v>963</v>
      </c>
      <c r="K55" s="113">
        <v>116904934</v>
      </c>
      <c r="L55" s="111" t="s">
        <v>1148</v>
      </c>
      <c r="M55" s="168">
        <v>1</v>
      </c>
      <c r="N55" s="111" t="s">
        <v>27</v>
      </c>
      <c r="O55" s="111" t="s">
        <v>1148</v>
      </c>
      <c r="P55" s="79"/>
    </row>
    <row r="56" spans="1:16" s="7" customFormat="1" ht="24.75" customHeight="1" outlineLevel="1" x14ac:dyDescent="0.25">
      <c r="A56" s="139">
        <v>9</v>
      </c>
      <c r="B56" s="117" t="s">
        <v>2664</v>
      </c>
      <c r="C56" s="110" t="s">
        <v>31</v>
      </c>
      <c r="D56" s="116" t="s">
        <v>2684</v>
      </c>
      <c r="E56" s="140">
        <v>40560</v>
      </c>
      <c r="F56" s="140">
        <v>40908</v>
      </c>
      <c r="G56" s="155">
        <f t="shared" si="3"/>
        <v>11.6</v>
      </c>
      <c r="H56" s="117" t="s">
        <v>2701</v>
      </c>
      <c r="I56" s="116" t="s">
        <v>453</v>
      </c>
      <c r="J56" s="116" t="s">
        <v>963</v>
      </c>
      <c r="K56" s="113">
        <v>134489783</v>
      </c>
      <c r="L56" s="111" t="s">
        <v>1148</v>
      </c>
      <c r="M56" s="168">
        <v>1</v>
      </c>
      <c r="N56" s="111" t="s">
        <v>27</v>
      </c>
      <c r="O56" s="111" t="s">
        <v>1148</v>
      </c>
      <c r="P56" s="79"/>
    </row>
    <row r="57" spans="1:16" s="7" customFormat="1" ht="24.75" customHeight="1" outlineLevel="1" x14ac:dyDescent="0.25">
      <c r="A57" s="139">
        <v>10</v>
      </c>
      <c r="B57" s="117" t="s">
        <v>2664</v>
      </c>
      <c r="C57" s="65" t="s">
        <v>31</v>
      </c>
      <c r="D57" s="116" t="s">
        <v>2685</v>
      </c>
      <c r="E57" s="140">
        <v>40932</v>
      </c>
      <c r="F57" s="140">
        <v>41274</v>
      </c>
      <c r="G57" s="155">
        <f t="shared" si="3"/>
        <v>11.4</v>
      </c>
      <c r="H57" s="117" t="s">
        <v>2702</v>
      </c>
      <c r="I57" s="116" t="s">
        <v>453</v>
      </c>
      <c r="J57" s="116" t="s">
        <v>963</v>
      </c>
      <c r="K57" s="118">
        <v>240878900</v>
      </c>
      <c r="L57" s="65" t="s">
        <v>1148</v>
      </c>
      <c r="M57" s="168">
        <v>1</v>
      </c>
      <c r="N57" s="65" t="s">
        <v>27</v>
      </c>
      <c r="O57" s="65" t="s">
        <v>1148</v>
      </c>
      <c r="P57" s="79"/>
    </row>
    <row r="58" spans="1:16" s="7" customFormat="1" ht="24.75" customHeight="1" outlineLevel="1" x14ac:dyDescent="0.25">
      <c r="A58" s="139">
        <v>11</v>
      </c>
      <c r="B58" s="117" t="s">
        <v>2664</v>
      </c>
      <c r="C58" s="65" t="s">
        <v>31</v>
      </c>
      <c r="D58" s="116" t="s">
        <v>2686</v>
      </c>
      <c r="E58" s="140">
        <v>41297</v>
      </c>
      <c r="F58" s="140">
        <v>41639</v>
      </c>
      <c r="G58" s="155">
        <f t="shared" si="3"/>
        <v>11.4</v>
      </c>
      <c r="H58" s="117" t="s">
        <v>2703</v>
      </c>
      <c r="I58" s="116" t="s">
        <v>453</v>
      </c>
      <c r="J58" s="116" t="s">
        <v>963</v>
      </c>
      <c r="K58" s="118">
        <v>406223299</v>
      </c>
      <c r="L58" s="65" t="s">
        <v>1148</v>
      </c>
      <c r="M58" s="168">
        <v>1</v>
      </c>
      <c r="N58" s="65" t="s">
        <v>27</v>
      </c>
      <c r="O58" s="65" t="s">
        <v>1148</v>
      </c>
      <c r="P58" s="79"/>
    </row>
    <row r="59" spans="1:16" s="7" customFormat="1" ht="24.75" customHeight="1" outlineLevel="1" x14ac:dyDescent="0.25">
      <c r="A59" s="139">
        <v>12</v>
      </c>
      <c r="B59" s="117" t="s">
        <v>2708</v>
      </c>
      <c r="C59" s="65" t="s">
        <v>32</v>
      </c>
      <c r="D59" s="116" t="s">
        <v>2687</v>
      </c>
      <c r="E59" s="140">
        <v>41644</v>
      </c>
      <c r="F59" s="140">
        <v>42368</v>
      </c>
      <c r="G59" s="155">
        <f t="shared" si="3"/>
        <v>24.133333333333333</v>
      </c>
      <c r="H59" s="117" t="s">
        <v>2704</v>
      </c>
      <c r="I59" s="116" t="s">
        <v>453</v>
      </c>
      <c r="J59" s="116" t="s">
        <v>963</v>
      </c>
      <c r="K59" s="118">
        <v>6000000</v>
      </c>
      <c r="L59" s="65" t="s">
        <v>1148</v>
      </c>
      <c r="M59" s="168">
        <v>1</v>
      </c>
      <c r="N59" s="65" t="s">
        <v>27</v>
      </c>
      <c r="O59" s="65" t="s">
        <v>1148</v>
      </c>
      <c r="P59" s="79"/>
    </row>
    <row r="60" spans="1:16" s="7" customFormat="1" ht="24.75" customHeight="1" outlineLevel="1" x14ac:dyDescent="0.25">
      <c r="A60" s="139">
        <v>13</v>
      </c>
      <c r="B60" s="117" t="s">
        <v>2708</v>
      </c>
      <c r="C60" s="65" t="s">
        <v>32</v>
      </c>
      <c r="D60" s="116" t="s">
        <v>2688</v>
      </c>
      <c r="E60" s="140">
        <v>39818</v>
      </c>
      <c r="F60" s="140">
        <v>40177</v>
      </c>
      <c r="G60" s="155">
        <f t="shared" si="3"/>
        <v>11.966666666666667</v>
      </c>
      <c r="H60" s="117" t="s">
        <v>2704</v>
      </c>
      <c r="I60" s="116" t="s">
        <v>453</v>
      </c>
      <c r="J60" s="116" t="s">
        <v>963</v>
      </c>
      <c r="K60" s="118">
        <v>8000000</v>
      </c>
      <c r="L60" s="65" t="s">
        <v>1148</v>
      </c>
      <c r="M60" s="168">
        <v>1</v>
      </c>
      <c r="N60" s="65" t="s">
        <v>27</v>
      </c>
      <c r="O60" s="65" t="s">
        <v>1148</v>
      </c>
      <c r="P60" s="79"/>
    </row>
    <row r="61" spans="1:16" s="7" customFormat="1" ht="24.75" customHeight="1" outlineLevel="1" x14ac:dyDescent="0.25">
      <c r="A61" s="139">
        <v>14</v>
      </c>
      <c r="B61" s="117" t="s">
        <v>2708</v>
      </c>
      <c r="C61" s="65" t="s">
        <v>32</v>
      </c>
      <c r="D61" s="116" t="s">
        <v>2689</v>
      </c>
      <c r="E61" s="140">
        <v>42675</v>
      </c>
      <c r="F61" s="140">
        <v>43312</v>
      </c>
      <c r="G61" s="155">
        <f t="shared" si="3"/>
        <v>21.233333333333334</v>
      </c>
      <c r="H61" s="117" t="s">
        <v>2704</v>
      </c>
      <c r="I61" s="116" t="s">
        <v>453</v>
      </c>
      <c r="J61" s="116" t="s">
        <v>963</v>
      </c>
      <c r="K61" s="118">
        <v>9000000</v>
      </c>
      <c r="L61" s="65" t="s">
        <v>1148</v>
      </c>
      <c r="M61" s="168">
        <v>1</v>
      </c>
      <c r="N61" s="65" t="s">
        <v>27</v>
      </c>
      <c r="O61" s="65" t="s">
        <v>1148</v>
      </c>
      <c r="P61" s="79"/>
    </row>
    <row r="62" spans="1:16" s="7" customFormat="1" ht="24.75" customHeight="1" outlineLevel="1" x14ac:dyDescent="0.25">
      <c r="A62" s="139">
        <v>15</v>
      </c>
      <c r="B62" s="117" t="s">
        <v>2664</v>
      </c>
      <c r="C62" s="65" t="s">
        <v>31</v>
      </c>
      <c r="D62" s="116" t="s">
        <v>2690</v>
      </c>
      <c r="E62" s="140">
        <v>43310</v>
      </c>
      <c r="F62" s="140">
        <v>43449</v>
      </c>
      <c r="G62" s="155">
        <f t="shared" si="3"/>
        <v>4.6333333333333337</v>
      </c>
      <c r="H62" s="117" t="s">
        <v>2705</v>
      </c>
      <c r="I62" s="116" t="s">
        <v>453</v>
      </c>
      <c r="J62" s="116" t="s">
        <v>963</v>
      </c>
      <c r="K62" s="118">
        <v>581581604</v>
      </c>
      <c r="L62" s="65" t="s">
        <v>1148</v>
      </c>
      <c r="M62" s="168">
        <v>1</v>
      </c>
      <c r="N62" s="65" t="s">
        <v>27</v>
      </c>
      <c r="O62" s="65" t="s">
        <v>26</v>
      </c>
      <c r="P62" s="79"/>
    </row>
    <row r="63" spans="1:16" s="7" customFormat="1" ht="24.75" customHeight="1" outlineLevel="1" x14ac:dyDescent="0.25">
      <c r="A63" s="139">
        <v>16</v>
      </c>
      <c r="B63" s="117" t="s">
        <v>2664</v>
      </c>
      <c r="C63" s="65" t="s">
        <v>31</v>
      </c>
      <c r="D63" s="116" t="s">
        <v>2691</v>
      </c>
      <c r="E63" s="140">
        <v>43450</v>
      </c>
      <c r="F63" s="140">
        <v>43815</v>
      </c>
      <c r="G63" s="155">
        <f t="shared" si="3"/>
        <v>12.166666666666666</v>
      </c>
      <c r="H63" s="117" t="s">
        <v>2706</v>
      </c>
      <c r="I63" s="116" t="s">
        <v>453</v>
      </c>
      <c r="J63" s="116" t="s">
        <v>963</v>
      </c>
      <c r="K63" s="118">
        <v>1380440709</v>
      </c>
      <c r="L63" s="65" t="s">
        <v>1148</v>
      </c>
      <c r="M63" s="168">
        <v>1</v>
      </c>
      <c r="N63" s="65" t="s">
        <v>27</v>
      </c>
      <c r="O63" s="65" t="s">
        <v>1148</v>
      </c>
      <c r="P63" s="79"/>
    </row>
    <row r="64" spans="1:16" s="7" customFormat="1" ht="24.75" customHeight="1" outlineLevel="1" x14ac:dyDescent="0.25">
      <c r="A64" s="139">
        <v>17</v>
      </c>
      <c r="B64" s="117" t="s">
        <v>2708</v>
      </c>
      <c r="C64" s="65" t="s">
        <v>32</v>
      </c>
      <c r="D64" s="116" t="s">
        <v>2692</v>
      </c>
      <c r="E64" s="140">
        <v>35803</v>
      </c>
      <c r="F64" s="140">
        <v>37255</v>
      </c>
      <c r="G64" s="155">
        <f t="shared" si="3"/>
        <v>48.4</v>
      </c>
      <c r="H64" s="117" t="s">
        <v>2704</v>
      </c>
      <c r="I64" s="116" t="s">
        <v>453</v>
      </c>
      <c r="J64" s="116" t="s">
        <v>963</v>
      </c>
      <c r="K64" s="118">
        <v>4000000</v>
      </c>
      <c r="L64" s="65" t="s">
        <v>1148</v>
      </c>
      <c r="M64" s="168">
        <v>1</v>
      </c>
      <c r="N64" s="65" t="s">
        <v>27</v>
      </c>
      <c r="O64" s="65" t="s">
        <v>1148</v>
      </c>
      <c r="P64" s="79"/>
    </row>
    <row r="65" spans="1:16" s="7" customFormat="1" ht="24.75" customHeight="1" outlineLevel="1" x14ac:dyDescent="0.25">
      <c r="A65" s="139">
        <v>18</v>
      </c>
      <c r="B65" s="117" t="s">
        <v>2664</v>
      </c>
      <c r="C65" s="65" t="s">
        <v>31</v>
      </c>
      <c r="D65" s="116" t="s">
        <v>2693</v>
      </c>
      <c r="E65" s="140">
        <v>43799</v>
      </c>
      <c r="F65" s="140">
        <v>43921</v>
      </c>
      <c r="G65" s="155">
        <f t="shared" si="3"/>
        <v>4.0666666666666664</v>
      </c>
      <c r="H65" s="117" t="s">
        <v>2706</v>
      </c>
      <c r="I65" s="116" t="s">
        <v>453</v>
      </c>
      <c r="J65" s="116" t="s">
        <v>963</v>
      </c>
      <c r="K65" s="118">
        <v>472599985</v>
      </c>
      <c r="L65" s="65" t="s">
        <v>1148</v>
      </c>
      <c r="M65" s="168">
        <v>1</v>
      </c>
      <c r="N65" s="65" t="s">
        <v>2634</v>
      </c>
      <c r="O65" s="65" t="s">
        <v>1148</v>
      </c>
      <c r="P65" s="79"/>
    </row>
    <row r="66" spans="1:16" s="7" customFormat="1" ht="24.75" customHeight="1" outlineLevel="1" x14ac:dyDescent="0.25">
      <c r="A66" s="139">
        <v>19</v>
      </c>
      <c r="B66" s="117" t="s">
        <v>2715</v>
      </c>
      <c r="C66" s="65" t="s">
        <v>32</v>
      </c>
      <c r="D66" s="116" t="s">
        <v>2694</v>
      </c>
      <c r="E66" s="140">
        <v>43925</v>
      </c>
      <c r="F66" s="140">
        <v>44185</v>
      </c>
      <c r="G66" s="155">
        <f t="shared" si="3"/>
        <v>8.6666666666666661</v>
      </c>
      <c r="H66" s="117" t="s">
        <v>2707</v>
      </c>
      <c r="I66" s="116" t="s">
        <v>453</v>
      </c>
      <c r="J66" s="116" t="s">
        <v>963</v>
      </c>
      <c r="K66" s="118">
        <v>2000000</v>
      </c>
      <c r="L66" s="65" t="s">
        <v>1148</v>
      </c>
      <c r="M66" s="168">
        <v>1</v>
      </c>
      <c r="N66" s="65" t="s">
        <v>27</v>
      </c>
      <c r="O66" s="65" t="s">
        <v>1148</v>
      </c>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2664</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2668</v>
      </c>
      <c r="C179" s="186"/>
      <c r="D179" s="186"/>
      <c r="E179" s="166">
        <v>0.02</v>
      </c>
      <c r="F179" s="165">
        <v>0.13</v>
      </c>
      <c r="G179" s="160">
        <f>IF(F179&gt;0,SUM(E179+F179),"")</f>
        <v>0.15</v>
      </c>
      <c r="H179" s="5"/>
      <c r="I179" s="186" t="s">
        <v>2670</v>
      </c>
      <c r="J179" s="186"/>
      <c r="K179" s="186"/>
      <c r="L179" s="186"/>
      <c r="M179" s="167">
        <v>0.03</v>
      </c>
      <c r="O179" s="8"/>
      <c r="Q179" s="19"/>
      <c r="R179" s="154">
        <f>IF(M179&gt;0,SUM(L179+M179),"")</f>
        <v>0.03</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0.15</v>
      </c>
      <c r="D185" s="91" t="s">
        <v>2628</v>
      </c>
      <c r="E185" s="94">
        <f>+(C185*SUM(K20:K35))</f>
        <v>375455010</v>
      </c>
      <c r="F185" s="92"/>
      <c r="G185" s="93"/>
      <c r="H185" s="88"/>
      <c r="I185" s="90" t="s">
        <v>2627</v>
      </c>
      <c r="J185" s="161">
        <f>+SUM(M179:M183)</f>
        <v>0.03</v>
      </c>
      <c r="K185" s="231" t="s">
        <v>2628</v>
      </c>
      <c r="L185" s="231"/>
      <c r="M185" s="94">
        <f>+J185*(SUM(K20:K35))</f>
        <v>75091002</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41887</v>
      </c>
      <c r="D193" s="5"/>
      <c r="E193" s="121">
        <v>1942</v>
      </c>
      <c r="F193" s="5"/>
      <c r="G193" s="5"/>
      <c r="H193" s="142" t="s">
        <v>2709</v>
      </c>
      <c r="J193" s="5"/>
      <c r="K193" s="122">
        <v>37258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2710</v>
      </c>
      <c r="J211" s="27" t="s">
        <v>2622</v>
      </c>
      <c r="K211" s="143" t="s">
        <v>2710</v>
      </c>
      <c r="L211" s="21"/>
      <c r="M211" s="21"/>
      <c r="N211" s="21"/>
      <c r="O211" s="8"/>
    </row>
    <row r="212" spans="1:15" x14ac:dyDescent="0.25">
      <c r="A212" s="9"/>
      <c r="B212" s="27" t="s">
        <v>2619</v>
      </c>
      <c r="C212" s="142" t="s">
        <v>2709</v>
      </c>
      <c r="D212" s="21"/>
      <c r="G212" s="27" t="s">
        <v>2621</v>
      </c>
      <c r="H212" s="143" t="s">
        <v>2711</v>
      </c>
      <c r="J212" s="27" t="s">
        <v>2623</v>
      </c>
      <c r="K212" s="142"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2020-12-29T05:32:28Z</cp:lastPrinted>
  <dcterms:created xsi:type="dcterms:W3CDTF">2020-10-14T21:57:42Z</dcterms:created>
  <dcterms:modified xsi:type="dcterms:W3CDTF">2020-12-29T05:35:30Z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