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rlos Orta\Desktop\CDI\2021-70-100017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<sst xmlns="http://schemas.openxmlformats.org/spreadsheetml/2006/main" count="3083" uniqueCount="2700">
  <si>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</si>
  <si>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</si>
  <si>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</si>
  <si>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</si>
  <si>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</si>
  <si>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</si>
  <si>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</si>
  <si>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</si>
  <si>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</si>
  <si>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</si>
  <si>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</si>
  <si>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</si>
  <si>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</si>
  <si>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</si>
  <si>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</si>
  <si>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</si>
  <si>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</si>
  <si>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</si>
  <si>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</si>
  <si>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</si>
  <si>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</si>
  <si>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</si>
  <si>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</si>
  <si>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</si>
  <si>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</si>
  <si>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</si>
  <si>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</si>
  <si>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</si>
  <si>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</si>
  <si>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</si>
  <si>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</si>
  <si>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</si>
  <si>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</si>
  <si>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</si>
  <si>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</si>
  <si>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</si>
  <si>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</si>
  <si>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</si>
  <si>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</si>
  <si>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</si>
  <si>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</si>
  <si>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</si>
  <si>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</si>
  <si>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</si>
  <si>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</si>
  <si>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</si>
  <si>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</si>
  <si>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</si>
  <si>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</si>
  <si>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</si>
  <si>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</si>
  <si>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</si>
  <si>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</si>
  <si>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</si>
  <si>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</si>
  <si>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</si>
  <si>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</si>
  <si>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</si>
  <si>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</si>
  <si>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</si>
  <si>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</si>
  <si>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</si>
  <si>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</si>
  <si>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</si>
  <si>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</si>
  <si>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</si>
  <si>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</si>
  <si>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</si>
  <si>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</si>
  <si>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</si>
  <si>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</si>
  <si>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</si>
  <si>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</si>
  <si>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</si>
  <si>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</si>
  <si>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</si>
  <si>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</si>
  <si>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</si>
  <si>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</si>
  <si>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</si>
  <si>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</si>
  <si>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</si>
  <si>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</si>
  <si>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</si>
  <si>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</si>
  <si>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</si>
  <si>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</si>
  <si>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</si>
  <si>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</si>
  <si>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</si>
  <si>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</si>
  <si>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</si>
  <si>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</si>
  <si>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</si>
  <si>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</si>
  <si>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</si>
  <si>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</si>
  <si>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</si>
  <si>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</si>
  <si>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</si>
  <si>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</si>
  <si>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</si>
  <si>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</si>
  <si>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</si>
  <si>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</si>
  <si>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</si>
  <si>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</si>
  <si>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</si>
  <si>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</si>
  <si>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</si>
  <si>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</si>
  <si>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</si>
  <si>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</si>
  <si>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</si>
  <si>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</si>
  <si>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</si>
  <si>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</si>
  <si>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</si>
  <si>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</si>
  <si>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</si>
  <si>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</si>
  <si>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</si>
  <si>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</si>
  <si>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</si>
  <si>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</si>
  <si>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</si>
  <si>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</si>
  <si>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</si>
  <si>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</si>
  <si>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</si>
  <si>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</si>
  <si>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</si>
  <si>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</si>
  <si>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</si>
  <si>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</si>
  <si>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</si>
  <si>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</si>
  <si>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</si>
  <si>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</si>
  <si>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</si>
  <si>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</si>
  <si>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</si>
  <si>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</si>
  <si>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</si>
  <si>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</si>
  <si>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</si>
  <si>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</si>
  <si>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</si>
  <si>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</si>
  <si>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</si>
  <si>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</si>
  <si>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</si>
  <si>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</si>
  <si>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</si>
  <si>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</si>
  <si>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</si>
  <si>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</si>
  <si>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</si>
  <si>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</si>
  <si>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</si>
  <si>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</si>
  <si>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</si>
  <si>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</si>
  <si>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</si>
  <si>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</si>
  <si>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</si>
  <si>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</si>
  <si>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</si>
  <si>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</si>
  <si>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</si>
  <si>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</si>
  <si>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</si>
  <si>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</si>
  <si>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</si>
  <si>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</si>
  <si>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</si>
  <si>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</si>
  <si>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</si>
  <si>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</si>
  <si>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</si>
  <si>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</si>
  <si>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</si>
  <si>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</si>
  <si>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</si>
  <si>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</si>
  <si>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</si>
  <si>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</si>
  <si>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</si>
  <si>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</si>
  <si>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</si>
  <si>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</si>
  <si>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</si>
  <si>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</si>
  <si>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</si>
  <si>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</si>
  <si>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</si>
  <si>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</si>
  <si>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</si>
  <si>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</si>
  <si>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</si>
  <si>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</si>
  <si>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</si>
  <si>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</si>
  <si>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</si>
  <si>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</si>
  <si>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</si>
  <si>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</si>
  <si>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</si>
  <si>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</si>
  <si>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</si>
  <si>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</si>
  <si>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</si>
  <si>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</si>
  <si>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</si>
  <si>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</si>
  <si>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</si>
  <si>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</si>
  <si>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</si>
  <si>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</si>
  <si>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</si>
  <si>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</si>
  <si>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</si>
  <si>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</si>
  <si>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</si>
  <si>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</si>
  <si>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</si>
  <si>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</si>
  <si>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</si>
  <si>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</si>
  <si>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</si>
  <si>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</si>
  <si>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</si>
  <si>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</si>
  <si>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</si>
  <si>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</si>
  <si>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</si>
  <si>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</si>
  <si>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</si>
  <si>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</si>
  <si>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</si>
  <si>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</si>
  <si>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</si>
  <si>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</si>
  <si>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</si>
  <si>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</si>
  <si>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</si>
  <si>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</si>
  <si>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</si>
  <si>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</si>
  <si>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</si>
  <si>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</si>
  <si>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</si>
  <si>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</si>
  <si>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</si>
  <si>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</si>
  <si>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</si>
  <si>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</si>
  <si>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</si>
  <si>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</si>
  <si>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</si>
  <si>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</si>
  <si>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</si>
  <si>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</si>
  <si>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</si>
  <si>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</si>
  <si>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</si>
  <si>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</si>
  <si>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</si>
  <si>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</si>
  <si>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</si>
  <si>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</si>
  <si>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</si>
  <si>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</si>
  <si>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</si>
  <si>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</si>
  <si>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</si>
  <si>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</si>
  <si>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</si>
  <si>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</si>
  <si>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</si>
  <si>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</si>
  <si>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</si>
  <si>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</si>
  <si>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</si>
  <si>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</si>
  <si>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</si>
  <si>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</si>
  <si>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</si>
  <si>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</si>
  <si>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</si>
  <si>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</si>
  <si>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</si>
  <si>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</si>
  <si>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</si>
  <si>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</si>
  <si>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</si>
  <si>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</si>
  <si>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</si>
  <si>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</si>
  <si>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</si>
  <si>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</si>
  <si>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</si>
  <si>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</si>
  <si>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</si>
  <si>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</si>
  <si>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</si>
  <si>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</si>
  <si>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</si>
  <si>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</si>
  <si>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</si>
  <si>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</si>
  <si>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</si>
  <si>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</si>
  <si>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</si>
  <si>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</si>
  <si>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</si>
  <si>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</si>
  <si>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</si>
  <si>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</si>
  <si>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</si>
  <si>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</si>
  <si>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</si>
  <si>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</si>
  <si>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</si>
  <si>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</si>
  <si>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</si>
  <si>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</si>
  <si>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</si>
  <si>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</si>
  <si>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</si>
  <si>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</si>
  <si>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</si>
  <si>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</si>
  <si>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</si>
  <si>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</si>
  <si>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</si>
  <si>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</si>
  <si>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</si>
  <si>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</si>
  <si>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</si>
  <si>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</si>
  <si>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</si>
  <si>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</si>
  <si>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</si>
  <si>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</si>
  <si>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</si>
  <si>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</si>
  <si>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</si>
  <si>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</si>
  <si>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</si>
  <si>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</si>
  <si>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</si>
  <si>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</si>
  <si>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</si>
  <si>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</si>
  <si>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</si>
  <si>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</si>
  <si>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</si>
  <si>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</si>
  <si>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</si>
  <si>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</si>
  <si>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</si>
  <si>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</si>
  <si>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</si>
  <si>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</si>
  <si>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</si>
  <si>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</si>
  <si>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</si>
  <si>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</si>
  <si>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</si>
  <si>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</si>
  <si>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</si>
  <si>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</si>
  <si>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</si>
  <si>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</si>
  <si>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</si>
  <si>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</si>
  <si>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</si>
  <si>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</si>
  <si>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</si>
  <si>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</si>
  <si>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</si>
  <si>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</si>
  <si>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</si>
  <si>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</si>
  <si>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</si>
  <si>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</si>
  <si>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</si>
  <si>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</si>
  <si>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</si>
  <si>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</si>
  <si>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</si>
  <si>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</si>
  <si>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</si>
  <si>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</si>
  <si>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</si>
  <si>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</si>
  <si>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</si>
  <si>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</si>
  <si>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</si>
  <si>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</si>
  <si>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</si>
  <si>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</si>
  <si>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</si>
  <si>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</si>
  <si>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</si>
  <si>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</si>
  <si>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</si>
  <si>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</si>
  <si>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</si>
  <si>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</si>
  <si>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</si>
  <si>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</si>
  <si>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</si>
  <si>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</si>
  <si>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</si>
  <si>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</si>
  <si>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</si>
  <si>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</si>
  <si>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</si>
  <si>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</si>
  <si>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</si>
  <si>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</si>
  <si>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</si>
  <si>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</si>
  <si>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</si>
  <si>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</si>
  <si>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</si>
  <si>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</si>
  <si>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</si>
  <si>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</si>
  <si>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</si>
  <si>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</si>
  <si>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</si>
  <si>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</si>
  <si>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</si>
  <si>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</si>
  <si>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</si>
  <si>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</si>
  <si>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</si>
  <si>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</si>
  <si>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</si>
  <si>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</si>
  <si>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</si>
  <si>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</si>
  <si>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</si>
  <si>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</si>
  <si>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</si>
  <si>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</si>
  <si>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</si>
  <si>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</si>
  <si>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</si>
  <si>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</si>
  <si>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</si>
  <si>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</si>
  <si>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</si>
  <si>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</si>
  <si>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</si>
  <si>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</si>
  <si>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</si>
  <si>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</si>
  <si>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</si>
  <si>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</si>
  <si>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</si>
  <si>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</si>
  <si>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</si>
  <si>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</si>
  <si>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</si>
  <si>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</si>
  <si>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</si>
  <si>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</si>
  <si>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</si>
  <si>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</si>
  <si>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</si>
  <si>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</si>
  <si>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</si>
  <si>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</si>
  <si>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</si>
  <si>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</si>
  <si>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</si>
  <si>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</si>
  <si>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</si>
  <si>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</si>
  <si>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</si>
  <si>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</si>
  <si>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</si>
  <si>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</si>
  <si>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</si>
  <si>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</si>
  <si>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</si>
  <si>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</si>
  <si>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</si>
  <si>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</si>
  <si>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</si>
  <si>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</si>
  <si>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</si>
  <si>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</si>
  <si>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</si>
  <si>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</si>
  <si>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</si>
  <si>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</si>
  <si>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</si>
  <si>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</si>
  <si>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</si>
  <si>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</si>
  <si>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</si>
  <si>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</si>
  <si>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</si>
  <si>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</si>
  <si>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</si>
  <si>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</si>
  <si>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</si>
  <si>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</si>
  <si>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</si>
  <si>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</si>
  <si>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</si>
  <si>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</si>
  <si>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</si>
  <si>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</si>
  <si>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</si>
  <si>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</si>
  <si>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</si>
  <si>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</si>
  <si>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</si>
  <si>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</si>
  <si>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</si>
  <si>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</si>
  <si>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</si>
  <si>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</si>
  <si>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</si>
  <si>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</si>
  <si>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</si>
  <si>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</si>
  <si>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</si>
  <si>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</si>
  <si>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</si>
  <si>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</si>
  <si>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</si>
  <si>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</si>
  <si>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</si>
  <si>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</si>
  <si>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</si>
  <si>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</si>
  <si>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</si>
  <si>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</si>
  <si>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</si>
  <si>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</si>
  <si>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</si>
  <si>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</si>
  <si>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</si>
  <si>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</si>
  <si>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</si>
  <si>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</si>
  <si>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</si>
  <si>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</si>
  <si>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</si>
  <si>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</si>
  <si>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</si>
  <si>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</si>
  <si>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</si>
  <si>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</si>
  <si>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</si>
  <si>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</si>
  <si>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</si>
  <si>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</si>
  <si>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</si>
  <si>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</si>
  <si>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</si>
  <si>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</si>
  <si>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</si>
  <si>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</si>
  <si>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</si>
  <si>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</si>
  <si>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</si>
  <si>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</si>
  <si>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</si>
  <si>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</si>
  <si>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</si>
  <si>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</si>
  <si>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</si>
  <si>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</si>
  <si>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</si>
  <si>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</si>
  <si>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</si>
  <si>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</si>
  <si>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</si>
  <si>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</si>
  <si>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</si>
  <si>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</si>
  <si>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</si>
  <si>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</si>
  <si>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</si>
  <si>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</si>
  <si>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</si>
  <si>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</si>
  <si>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</si>
  <si>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</si>
  <si>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</si>
  <si>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</si>
  <si>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</si>
  <si>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</si>
  <si>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</si>
  <si>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</si>
  <si>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</si>
  <si>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</si>
  <si>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</si>
  <si>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</si>
  <si>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</si>
  <si>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</si>
  <si>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</si>
  <si>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</si>
  <si>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</si>
  <si>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</si>
  <si>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</si>
  <si>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</si>
  <si>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</si>
  <si>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</si>
  <si>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</si>
  <si>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</si>
  <si>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</si>
  <si>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</si>
  <si>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</si>
  <si>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</si>
  <si>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</si>
  <si>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</si>
  <si>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</si>
  <si>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</si>
  <si>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</si>
  <si>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</si>
  <si>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</si>
  <si>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</si>
  <si>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</si>
  <si>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</si>
  <si>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</si>
  <si>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</si>
  <si>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</si>
  <si>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</si>
  <si>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</si>
  <si>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</si>
  <si>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</si>
  <si>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</si>
  <si>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</si>
  <si>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</si>
  <si>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</si>
  <si>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</si>
  <si>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</si>
  <si>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</si>
  <si>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</si>
  <si>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</si>
  <si>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</si>
  <si>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</si>
  <si>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</si>
  <si>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</si>
  <si>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</si>
  <si>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</si>
  <si>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</si>
  <si>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</si>
  <si>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</si>
  <si>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</si>
  <si>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</si>
  <si>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</si>
  <si>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</si>
  <si>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</si>
  <si>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</si>
  <si>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</si>
  <si>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</si>
  <si>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</si>
  <si>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</si>
  <si>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</si>
  <si>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</si>
  <si>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</si>
  <si>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</si>
  <si>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</si>
  <si>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</si>
  <si>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</si>
  <si>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</si>
  <si>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</si>
  <si>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</si>
  <si>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</si>
  <si>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</si>
  <si>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</si>
  <si>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</si>
  <si>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</si>
  <si>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</si>
  <si>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</si>
  <si>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</si>
  <si>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</si>
  <si>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</si>
  <si>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</si>
  <si>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</si>
  <si>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</si>
  <si>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</si>
  <si>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</si>
  <si>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</si>
  <si>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</si>
  <si>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</si>
  <si>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</si>
  <si>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</si>
  <si>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</si>
  <si>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</si>
  <si>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</si>
  <si>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</si>
  <si>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</si>
  <si>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</si>
  <si>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</si>
  <si>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</si>
  <si>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</si>
  <si>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</si>
  <si>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</si>
  <si>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</si>
  <si>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</si>
  <si>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</si>
  <si>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</si>
  <si>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</si>
  <si>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</si>
  <si>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</si>
  <si>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</si>
  <si>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</si>
  <si>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</si>
  <si>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</si>
  <si>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</si>
  <si>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</si>
  <si>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</si>
  <si>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</si>
  <si>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</si>
  <si>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</si>
  <si>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</si>
  <si>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</si>
  <si>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</si>
  <si>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</si>
  <si>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</si>
  <si>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</si>
  <si>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</si>
  <si>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</si>
  <si>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</si>
  <si>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</si>
  <si>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</si>
  <si>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</si>
  <si>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</si>
  <si>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</si>
  <si>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</si>
  <si>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</si>
  <si>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</si>
  <si>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</si>
  <si>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</si>
  <si>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</si>
  <si>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</si>
  <si>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</si>
  <si>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</si>
  <si>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</si>
  <si>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</si>
  <si>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</si>
  <si>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</si>
  <si>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</si>
  <si>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</si>
  <si>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</si>
  <si>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</si>
  <si>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</si>
  <si>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</si>
  <si>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</si>
  <si>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</si>
  <si>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</si>
  <si>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</si>
  <si>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</si>
  <si>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</si>
  <si>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</si>
  <si>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</si>
  <si>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</si>
  <si>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</si>
  <si>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</si>
  <si>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</si>
  <si>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</si>
  <si>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</si>
  <si>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</si>
  <si>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</si>
  <si>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</si>
  <si>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</si>
  <si>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</si>
  <si>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</si>
  <si>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</si>
  <si>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</si>
  <si>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</si>
  <si>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</si>
  <si>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</si>
  <si>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</si>
  <si>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</si>
  <si>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</si>
  <si>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</si>
  <si>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</si>
  <si>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</si>
  <si>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</si>
  <si>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</si>
  <si>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</si>
  <si>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</si>
  <si>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</si>
  <si>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</si>
  <si>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</si>
  <si>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</si>
  <si>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</si>
  <si>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</si>
  <si>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</si>
  <si>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</si>
  <si>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</si>
  <si>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</si>
  <si>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</si>
  <si>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</si>
  <si>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</si>
  <si>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</si>
  <si>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</si>
  <si>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</si>
  <si>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</si>
  <si>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</si>
  <si>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</si>
  <si>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</si>
  <si>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</si>
  <si>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</si>
  <si>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</si>
  <si>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</si>
  <si>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</si>
  <si>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</si>
  <si>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</si>
  <si>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</si>
  <si>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</si>
  <si>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</si>
  <si>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</si>
  <si>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</si>
  <si>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</si>
  <si>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</si>
  <si>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</si>
  <si>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</si>
  <si>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</si>
  <si>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</si>
  <si>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</si>
  <si>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</si>
  <si>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</si>
  <si>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</si>
  <si>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</si>
  <si>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</si>
  <si>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</si>
  <si>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</si>
  <si>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</si>
  <si>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</si>
  <si>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</si>
  <si>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</si>
  <si>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</si>
  <si>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</si>
  <si>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</si>
  <si>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</si>
  <si>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</si>
  <si>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</si>
  <si>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</si>
  <si>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</si>
  <si>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</si>
  <si>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</si>
  <si>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</si>
  <si>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</si>
  <si>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</si>
  <si>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</si>
  <si>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</si>
  <si>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</si>
  <si>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</si>
  <si>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</si>
  <si>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</si>
  <si>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</si>
  <si>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</si>
  <si>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</si>
  <si>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</si>
  <si>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</si>
  <si>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</si>
  <si>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</si>
  <si>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</si>
  <si>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</si>
  <si>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</si>
  <si>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</si>
  <si>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</si>
  <si>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</si>
  <si>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</si>
  <si>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</si>
  <si>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</si>
  <si>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</si>
  <si>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</si>
  <si>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</si>
  <si>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</si>
  <si>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</si>
  <si>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</si>
  <si>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</si>
  <si>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</si>
  <si>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</si>
  <si>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</si>
  <si>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</si>
  <si>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</si>
  <si>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</si>
  <si>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</si>
  <si>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</si>
  <si>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</si>
  <si>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</si>
  <si>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</si>
  <si>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</si>
  <si>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</si>
  <si>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</si>
  <si>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</si>
  <si>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</si>
  <si>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</si>
  <si>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</si>
  <si>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</si>
  <si>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</si>
  <si>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</si>
  <si>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</si>
  <si>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</si>
  <si>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</si>
  <si>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</si>
  <si>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</si>
  <si>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</si>
  <si>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</si>
  <si>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</si>
  <si>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</si>
  <si>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</si>
  <si>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</si>
  <si>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</si>
  <si>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</si>
  <si>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</si>
  <si>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</si>
  <si>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</si>
  <si>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</si>
  <si>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</si>
  <si>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</si>
  <si>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</si>
  <si>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</si>
  <si>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</si>
  <si>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</si>
  <si>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</si>
  <si>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</si>
  <si>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</si>
  <si>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</si>
  <si>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</si>
  <si>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</si>
  <si>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</si>
  <si>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</si>
  <si>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</si>
  <si>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</si>
  <si>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</si>
  <si>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</si>
  <si>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</si>
  <si>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</si>
  <si>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</si>
  <si>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</si>
  <si>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</si>
  <si>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</si>
  <si>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</si>
  <si>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</si>
  <si>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</si>
  <si>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</si>
  <si>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</si>
  <si>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</si>
  <si>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</si>
  <si>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</si>
  <si>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</si>
  <si>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</si>
  <si>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</si>
  <si>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</si>
  <si>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</si>
  <si>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</si>
  <si>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</si>
  <si>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</si>
  <si>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</si>
  <si>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</si>
  <si>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</si>
  <si>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</si>
  <si>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</si>
  <si>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</si>
  <si>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</si>
  <si>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</si>
  <si>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</si>
  <si>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</si>
  <si>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</si>
  <si>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</si>
  <si>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</si>
  <si>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</si>
  <si>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</si>
  <si>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</si>
  <si>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</si>
  <si>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</si>
  <si>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</si>
  <si>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</si>
  <si>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</si>
  <si>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</si>
  <si>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</si>
  <si>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</si>
  <si>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</si>
  <si>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</si>
  <si>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</si>
  <si>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</si>
  <si>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</si>
  <si>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</si>
  <si>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</si>
  <si>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</si>
  <si>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</si>
  <si>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</si>
  <si>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</si>
  <si>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</si>
  <si>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</si>
  <si>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</si>
  <si>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</si>
  <si>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</si>
  <si>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</si>
  <si>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</si>
  <si>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</si>
  <si>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</si>
  <si>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</si>
  <si>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</si>
  <si>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</si>
  <si>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</si>
  <si>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</si>
  <si>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</si>
  <si>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</si>
  <si>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</si>
  <si>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</si>
  <si>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</si>
  <si>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</si>
  <si>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</si>
  <si>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</si>
  <si>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</si>
  <si>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</si>
  <si>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</si>
  <si>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</si>
  <si>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</si>
  <si>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</si>
  <si>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</si>
  <si>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</si>
  <si>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</si>
  <si>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</si>
  <si>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</si>
  <si>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</si>
  <si>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</si>
  <si>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</si>
  <si>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</si>
  <si>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</si>
  <si>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</si>
  <si>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</si>
  <si>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</si>
  <si>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</si>
  <si>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</si>
  <si>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</si>
  <si>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</si>
  <si>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</si>
  <si>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</si>
  <si>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</si>
  <si>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</si>
  <si>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</si>
  <si>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</si>
  <si>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</si>
  <si>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</si>
  <si>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</si>
  <si>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</si>
  <si>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</si>
  <si>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</si>
  <si>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</si>
  <si>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</si>
  <si>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</si>
  <si>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</si>
  <si>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</si>
  <si>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</si>
  <si>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</si>
  <si>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</si>
  <si>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</si>
  <si>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</si>
  <si>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</si>
  <si>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</si>
  <si>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</si>
  <si>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</si>
  <si>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</si>
  <si>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</si>
  <si>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</si>
  <si>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</si>
  <si>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</si>
  <si>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</si>
  <si>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</si>
  <si>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</si>
  <si>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</si>
  <si>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</si>
  <si>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</si>
  <si>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</si>
  <si>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</si>
  <si>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</si>
  <si>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</si>
  <si>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</si>
  <si>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</si>
  <si>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</si>
  <si>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</si>
  <si>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</si>
  <si>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</si>
  <si>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</si>
  <si>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</si>
  <si>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</si>
  <si>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</si>
  <si>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</si>
  <si>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</si>
  <si>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</si>
  <si>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</si>
  <si>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</si>
  <si>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</si>
  <si>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</si>
  <si>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</si>
  <si>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</si>
  <si>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</si>
  <si>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</si>
  <si>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</si>
  <si>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</si>
  <si>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</si>
  <si>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</si>
  <si>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</si>
  <si>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</si>
  <si>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</si>
  <si>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</si>
  <si>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</si>
  <si>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</si>
  <si>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</si>
  <si>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</si>
  <si>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</si>
  <si>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</si>
  <si>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</si>
  <si>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</si>
  <si>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</si>
  <si>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</si>
  <si>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</si>
  <si>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</si>
  <si>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</si>
  <si>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</si>
  <si>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</si>
  <si>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</si>
  <si>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</si>
  <si>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</si>
  <si>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</si>
  <si>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</si>
  <si>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</si>
  <si>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</si>
  <si>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</si>
  <si>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</si>
  <si>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</si>
  <si>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</si>
  <si>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</si>
  <si>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</si>
  <si>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</si>
  <si>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</si>
  <si>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</si>
  <si>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</si>
  <si>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</si>
  <si>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</si>
  <si>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</si>
  <si>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</si>
  <si>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</si>
  <si>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</si>
  <si>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</si>
  <si>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</si>
  <si>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</si>
  <si>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</si>
  <si>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</si>
  <si>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</si>
  <si>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</si>
  <si>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</si>
  <si>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</si>
  <si>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</si>
  <si>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</si>
  <si>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</si>
  <si>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</si>
  <si>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</si>
  <si>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</si>
  <si>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</si>
  <si>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</si>
  <si>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</si>
  <si>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</si>
  <si>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</si>
  <si>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</si>
  <si>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</si>
  <si>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</si>
  <si>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</si>
  <si>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</si>
  <si>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</si>
  <si>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</si>
  <si>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</si>
  <si>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</si>
  <si>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</si>
  <si>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</si>
  <si>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</si>
  <si>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</si>
  <si>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</si>
  <si>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</si>
  <si>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</si>
  <si>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</si>
  <si>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</si>
  <si>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</si>
  <si>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</si>
  <si>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</si>
  <si>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</si>
  <si>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</si>
  <si>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</si>
  <si>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</si>
  <si>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</si>
  <si>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</si>
  <si>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</si>
  <si>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</si>
  <si>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</si>
  <si>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</si>
  <si>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</si>
  <si>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</si>
  <si>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</si>
  <si>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</si>
  <si>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</si>
  <si>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</si>
  <si>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</si>
  <si>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</si>
  <si>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</si>
  <si>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</si>
  <si>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</si>
  <si>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</si>
  <si>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</si>
  <si>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</si>
  <si>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</si>
  <si>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</si>
  <si>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</si>
  <si>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</si>
  <si>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</si>
  <si>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</si>
  <si>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</si>
  <si>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</si>
  <si>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</si>
  <si>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</si>
  <si>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</si>
  <si>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</si>
  <si>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</si>
  <si>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</si>
  <si>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</si>
  <si>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</si>
  <si>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</si>
  <si>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</si>
  <si>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</si>
  <si>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</si>
  <si>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</si>
  <si>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</si>
  <si>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</si>
  <si>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</si>
  <si>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</si>
  <si>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</si>
  <si>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</si>
  <si>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</si>
  <si>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</si>
  <si>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</si>
  <si>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</si>
  <si>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</si>
  <si>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</si>
  <si>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</si>
  <si>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</si>
  <si>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</si>
  <si>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</si>
  <si>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</si>
  <si>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</si>
  <si>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</si>
  <si>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</si>
  <si>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</si>
  <si>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</si>
  <si>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</si>
  <si>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</si>
  <si>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</si>
  <si>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</si>
  <si>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</si>
  <si>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</si>
  <si>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</si>
  <si>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</si>
  <si>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</si>
  <si>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</si>
  <si>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</si>
  <si>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</si>
  <si>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</si>
  <si>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</si>
  <si>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</si>
  <si>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</si>
  <si>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</si>
  <si>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</si>
  <si>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</si>
  <si>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</si>
  <si>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</si>
  <si>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</si>
  <si>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</si>
  <si>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</si>
  <si>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</si>
  <si>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</si>
  <si>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</si>
  <si>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</si>
  <si>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</si>
  <si>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</si>
  <si>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</si>
  <si>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</si>
  <si>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</si>
  <si>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</si>
  <si>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</si>
  <si>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</si>
  <si>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</si>
  <si>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</si>
  <si>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</si>
  <si>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</si>
  <si>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</si>
  <si>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</si>
  <si>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</si>
  <si>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</si>
  <si>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</si>
  <si>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</si>
  <si>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</si>
  <si>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</si>
  <si>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</si>
  <si>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</si>
  <si>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</si>
  <si>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</si>
  <si>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</si>
  <si>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</si>
  <si>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</si>
  <si>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</si>
  <si>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</si>
  <si>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</si>
  <si>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</si>
  <si>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</si>
  <si>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</si>
  <si>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</si>
  <si>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</si>
  <si>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</si>
  <si>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</si>
  <si>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</si>
  <si>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</si>
  <si>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</si>
  <si>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</si>
  <si>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</si>
  <si>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</si>
  <si>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</si>
  <si>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</si>
  <si>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</si>
  <si>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</si>
  <si>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</si>
  <si>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</si>
  <si>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</si>
  <si>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</si>
  <si>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</si>
  <si>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</si>
  <si>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</si>
  <si>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</si>
  <si>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</si>
  <si>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</si>
  <si>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</si>
  <si>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</si>
  <si>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</si>
  <si>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</si>
  <si>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</si>
  <si>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</si>
  <si>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</si>
  <si>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</si>
  <si>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</si>
  <si>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</si>
  <si>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</si>
  <si>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</si>
  <si>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</si>
  <si>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</si>
  <si>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</si>
  <si>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</si>
  <si>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</si>
  <si>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</si>
  <si>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</si>
  <si>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</si>
  <si>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</si>
  <si>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</si>
  <si>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</si>
  <si>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</si>
  <si>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</si>
  <si>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</si>
  <si>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</si>
  <si>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</si>
  <si>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</si>
  <si>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</si>
  <si>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</si>
  <si>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</si>
  <si>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</si>
  <si>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</si>
  <si>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</si>
  <si>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</si>
  <si>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</si>
  <si>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</si>
  <si>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</si>
  <si>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</si>
  <si>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</si>
  <si>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</si>
  <si>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</si>
  <si>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</si>
  <si>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</si>
  <si>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</si>
  <si>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</si>
  <si>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</si>
  <si>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</si>
  <si>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</si>
  <si>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</si>
  <si>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</si>
  <si>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</si>
  <si>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</si>
  <si>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</si>
  <si>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</si>
  <si>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</si>
  <si>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</si>
  <si>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</si>
  <si>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</si>
  <si>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</si>
  <si>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</si>
  <si>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</si>
  <si>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</si>
  <si>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</si>
  <si>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</si>
  <si>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</si>
  <si>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</si>
  <si>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</si>
  <si>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</si>
  <si>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</si>
  <si>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</si>
  <si>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</si>
  <si>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</si>
  <si>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</si>
  <si>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</si>
  <si>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</si>
  <si>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</si>
  <si>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</si>
  <si>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</si>
  <si>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</si>
  <si>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</si>
  <si>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</si>
  <si>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</si>
  <si>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</si>
  <si>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</si>
  <si>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</si>
  <si>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</si>
  <si>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</si>
  <si>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</si>
  <si>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</si>
  <si>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</si>
  <si>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</si>
  <si>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</si>
  <si>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</si>
  <si>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</si>
  <si>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</si>
  <si>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</si>
  <si>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</si>
  <si>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</si>
  <si>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</si>
  <si>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</si>
  <si>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</si>
  <si>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</si>
  <si>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</si>
  <si>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</si>
  <si>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</si>
  <si>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</si>
  <si>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</si>
  <si>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</si>
  <si>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</si>
  <si>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</si>
  <si>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</si>
  <si>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</si>
  <si>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</si>
  <si>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</si>
  <si>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</si>
  <si>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</si>
  <si>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</si>
  <si>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</si>
  <si>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</si>
  <si>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</si>
  <si>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</si>
  <si>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</si>
  <si>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</si>
  <si>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</si>
  <si>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</si>
  <si>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</si>
  <si>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</si>
  <si>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</si>
  <si>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</si>
  <si>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</si>
  <si>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</si>
  <si>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</si>
  <si>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</si>
  <si>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</si>
  <si>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</si>
  <si>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</si>
  <si>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</si>
  <si>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</si>
  <si>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</si>
  <si>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</si>
  <si>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</si>
  <si>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</si>
  <si>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</si>
  <si>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</si>
  <si>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</si>
  <si>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</si>
  <si>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</si>
  <si>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</si>
  <si>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</si>
  <si>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</si>
  <si>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</si>
  <si>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</si>
  <si>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</si>
  <si>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</si>
  <si>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</si>
  <si>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</si>
  <si>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</si>
  <si>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</si>
  <si>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</si>
  <si>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</si>
  <si>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</si>
  <si>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</si>
  <si>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</si>
  <si>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</si>
  <si>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</si>
  <si>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</si>
  <si>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</si>
  <si>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</si>
  <si>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</si>
  <si>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</si>
  <si>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</si>
  <si>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</si>
  <si>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</si>
  <si>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</si>
  <si>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</si>
  <si>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</si>
  <si>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</si>
  <si>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</si>
  <si>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</si>
  <si>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</si>
  <si>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</si>
  <si>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</si>
  <si>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</si>
  <si>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</si>
  <si>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</si>
  <si>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</si>
  <si>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</si>
  <si>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</si>
  <si>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</si>
  <si>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</si>
  <si>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</si>
  <si>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</si>
  <si>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</si>
  <si>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</si>
  <si>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</si>
  <si>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</si>
  <si>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</si>
  <si>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</si>
  <si>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</si>
  <si>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</si>
  <si>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</si>
  <si>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</si>
  <si>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</si>
  <si>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</si>
  <si>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</si>
  <si>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</si>
  <si>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</si>
  <si>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</si>
  <si>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</si>
  <si>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</si>
  <si>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</si>
  <si>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</si>
  <si>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</si>
  <si>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</si>
  <si>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</si>
  <si>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</si>
  <si>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</si>
  <si>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</si>
  <si>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</si>
  <si>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</si>
  <si>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</si>
  <si>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</si>
  <si>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</si>
  <si>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</si>
  <si>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</si>
  <si>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</si>
  <si>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</si>
  <si>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</si>
  <si>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</si>
  <si>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</si>
  <si>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</si>
  <si>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</si>
  <si>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</si>
  <si>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</si>
  <si>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</si>
  <si>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</si>
  <si>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</si>
  <si>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</si>
  <si>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</si>
  <si>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</si>
  <si>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</si>
  <si>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</si>
  <si>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</si>
  <si>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</si>
  <si>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</si>
  <si>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</si>
  <si>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</si>
  <si>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</si>
  <si>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</si>
  <si>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</si>
  <si>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</si>
  <si>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</si>
  <si>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</si>
  <si>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</si>
  <si>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</si>
  <si>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</si>
  <si>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</si>
  <si>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</si>
  <si>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</si>
  <si>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</si>
  <si>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</si>
  <si>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</si>
  <si>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</si>
  <si>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</si>
  <si>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</si>
  <si>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</si>
  <si>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</si>
  <si>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</si>
  <si>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</si>
  <si>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</si>
  <si>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</si>
  <si>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</si>
  <si>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</si>
  <si>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</si>
  <si>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</si>
  <si>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</si>
  <si>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</si>
  <si>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</si>
  <si>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</si>
  <si>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</si>
  <si>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</si>
  <si>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</si>
  <si>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</si>
  <si>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</si>
  <si>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</si>
  <si>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</si>
  <si>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</si>
  <si>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</si>
  <si>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</si>
  <si>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</si>
  <si>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</si>
  <si>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</si>
  <si>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</si>
  <si>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</si>
  <si>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</si>
  <si>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</si>
  <si>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</si>
  <si>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</si>
  <si>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</si>
  <si>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</si>
  <si>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</si>
  <si>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</si>
  <si>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</si>
  <si>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</si>
  <si>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</si>
  <si>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</si>
  <si>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</si>
  <si>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</si>
  <si>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</si>
  <si>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</si>
  <si>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</si>
  <si>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</si>
  <si>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</si>
  <si>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</si>
  <si>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</si>
  <si>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</si>
  <si>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</si>
  <si>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</si>
  <si>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</si>
  <si>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</si>
  <si>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</si>
  <si>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</si>
  <si>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</si>
  <si>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</si>
  <si>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</si>
  <si>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</si>
  <si>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</si>
  <si>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</si>
  <si>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</si>
  <si>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</si>
  <si>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</si>
  <si>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</si>
  <si>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</si>
  <si>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</si>
  <si>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</si>
  <si>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</si>
  <si>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</si>
  <si>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</si>
  <si>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</si>
  <si>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</si>
  <si>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</si>
  <si>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</si>
  <si>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</si>
  <si>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</si>
  <si>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</si>
  <si>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</si>
  <si>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</si>
  <si>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</si>
  <si>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</si>
  <si>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</si>
  <si>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</si>
  <si>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</si>
  <si>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</si>
  <si>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</si>
  <si>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</si>
  <si>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</si>
  <si>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</si>
  <si>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</si>
  <si>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</si>
  <si>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</si>
  <si>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</si>
  <si>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</si>
  <si>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</si>
  <si>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</si>
  <si>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</si>
  <si>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</si>
  <si>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</si>
  <si>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</si>
  <si>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</si>
  <si>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</si>
  <si>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</si>
  <si>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</si>
  <si>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</si>
  <si>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</si>
  <si>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</si>
  <si>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</si>
  <si>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</si>
  <si>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</si>
  <si>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</si>
  <si>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</si>
  <si>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</si>
  <si>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</si>
  <si>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</si>
  <si>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</si>
  <si>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</si>
  <si>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</si>
  <si>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</si>
  <si>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</si>
  <si>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</si>
  <si>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</si>
  <si>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</si>
  <si>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</si>
  <si>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</si>
  <si>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</si>
  <si>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</si>
  <si>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</si>
  <si>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</si>
  <si>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</si>
  <si>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</si>
  <si>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</si>
  <si>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</si>
  <si>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</si>
  <si>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</si>
  <si>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</si>
  <si>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</si>
  <si>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</si>
  <si>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</si>
  <si>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</si>
  <si>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</si>
  <si>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</si>
  <si>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</si>
  <si>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</si>
  <si>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</si>
  <si>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</si>
  <si>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</si>
  <si>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</si>
  <si>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</si>
  <si>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</si>
  <si>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</si>
  <si>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</si>
  <si>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</si>
  <si>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</si>
  <si>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</si>
  <si>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</si>
  <si>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</si>
  <si>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</si>
  <si>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</si>
  <si>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</si>
  <si>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</si>
  <si>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</si>
  <si>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</si>
  <si>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</si>
  <si>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</si>
  <si>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</si>
  <si>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</si>
  <si>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</si>
  <si>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</si>
  <si>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</si>
  <si>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</si>
  <si>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</si>
  <si>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</si>
  <si>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</si>
  <si>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</si>
  <si>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</si>
  <si>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</si>
  <si>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</si>
  <si>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</si>
  <si>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</si>
  <si>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</si>
  <si>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</si>
  <si>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</si>
  <si>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</si>
  <si>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</si>
  <si>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</si>
  <si>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</si>
  <si>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</si>
  <si>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</si>
  <si>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</si>
  <si>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</si>
  <si>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</si>
  <si>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</si>
  <si>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</si>
  <si>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</si>
  <si>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</si>
  <si>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</si>
  <si>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</si>
  <si>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</si>
  <si>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</si>
  <si>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</si>
  <si>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</si>
  <si>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</si>
  <si>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</si>
  <si>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</si>
  <si>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</si>
  <si>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</si>
  <si>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</si>
  <si>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</si>
  <si>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</si>
  <si>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</si>
  <si>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</si>
  <si>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</si>
  <si>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</si>
  <si>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</si>
  <si>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</si>
  <si>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</si>
  <si>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</si>
  <si>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</si>
  <si>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</si>
  <si>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</si>
  <si>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</si>
  <si>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</si>
  <si>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</si>
  <si>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</si>
  <si>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</si>
  <si>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</si>
  <si>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</si>
  <si>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</si>
  <si>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</si>
  <si>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</si>
  <si>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</si>
  <si>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</si>
  <si>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</si>
  <si>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</si>
  <si>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</si>
  <si>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</si>
  <si>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</si>
  <si>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</si>
  <si>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</si>
  <si>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</si>
  <si>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</si>
  <si>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</si>
  <si>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</si>
  <si>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</si>
  <si>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</si>
  <si>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</si>
  <si>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</si>
  <si>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</si>
  <si>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</si>
  <si>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</si>
  <si>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</si>
  <si>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</si>
  <si>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</si>
  <si>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</si>
  <si>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</si>
  <si>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</si>
  <si>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</si>
  <si>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</si>
  <si>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</si>
  <si>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</si>
  <si>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</si>
  <si>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</si>
  <si>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</si>
  <si>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</si>
  <si>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</si>
  <si>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</si>
  <si>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</si>
  <si>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</si>
  <si>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</si>
  <si>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</si>
  <si>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</si>
  <si>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</si>
  <si>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</si>
  <si>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</si>
  <si>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</si>
  <si>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</si>
  <si>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</si>
  <si>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</si>
  <si>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</si>
  <si>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</si>
  <si>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</si>
  <si>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</si>
  <si>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</si>
  <si>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</si>
  <si>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</si>
  <si>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</si>
  <si>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</si>
  <si>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</si>
  <si>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</si>
  <si>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</si>
  <si>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</si>
  <si>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</si>
  <si>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</si>
  <si>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</si>
  <si>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</si>
  <si>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</si>
  <si>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</si>
  <si>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</si>
  <si>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</si>
  <si>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</si>
  <si>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</si>
  <si>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</si>
  <si>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</si>
  <si>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</si>
  <si>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</si>
  <si>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</si>
  <si>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</si>
  <si>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</si>
  <si>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</si>
  <si>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</si>
  <si>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</si>
  <si>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</si>
  <si>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</si>
  <si>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</si>
  <si>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</si>
  <si>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</si>
  <si>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</si>
  <si>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</si>
  <si>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</si>
  <si>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</si>
  <si>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</si>
  <si>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</si>
  <si>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</si>
  <si>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</si>
  <si>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</si>
  <si>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</si>
  <si>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</si>
  <si>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</si>
  <si>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</si>
  <si>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</si>
  <si>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</si>
  <si>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</si>
  <si>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</si>
  <si>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</si>
  <si>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</si>
  <si>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</si>
  <si>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</si>
  <si>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</si>
  <si>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</si>
  <si>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</si>
  <si>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</si>
  <si>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</si>
  <si>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</si>
  <si>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</si>
  <si>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</si>
  <si>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</si>
  <si>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</si>
  <si>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</si>
  <si>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</si>
  <si>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</si>
  <si>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</si>
  <si>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</si>
  <si>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</si>
  <si>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</si>
  <si>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</si>
  <si>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</si>
  <si>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</si>
  <si>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</si>
  <si>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</si>
  <si>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</si>
  <si>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</si>
  <si>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</si>
  <si>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</si>
  <si>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</si>
  <si>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</si>
  <si>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</si>
  <si>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</si>
  <si>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</si>
  <si>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</si>
  <si>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</si>
  <si>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</si>
  <si>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</si>
  <si>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</si>
  <si>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</si>
  <si>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</si>
  <si>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</si>
  <si>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</si>
  <si>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</si>
  <si>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</si>
  <si>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</si>
  <si>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</si>
  <si>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</si>
  <si>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</si>
  <si>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</si>
  <si>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</si>
  <si>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</si>
  <si>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</si>
  <si>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</si>
  <si>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</si>
  <si>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</si>
  <si>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</si>
  <si>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</si>
  <si>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</si>
  <si>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</si>
  <si>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</si>
  <si>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</si>
  <si>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</si>
  <si>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</si>
  <si>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</si>
  <si>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</si>
  <si>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</si>
  <si>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</si>
  <si>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</si>
  <si>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</si>
  <si>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</si>
  <si>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</si>
  <si>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</si>
  <si>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</si>
  <si>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</si>
  <si>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</si>
  <si>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</si>
  <si>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</si>
  <si>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</si>
  <si>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</si>
  <si>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</si>
  <si>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</si>
  <si>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</si>
  <si>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</si>
  <si>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</si>
  <si>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</si>
  <si>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</si>
  <si>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</si>
  <si>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</si>
  <si>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</si>
  <si>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</si>
  <si>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</si>
  <si>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</si>
  <si>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</si>
  <si>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</si>
  <si>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</si>
  <si>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</si>
  <si>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</si>
  <si>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</si>
  <si>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</si>
  <si>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</si>
  <si>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</si>
  <si>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</si>
  <si>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</si>
  <si>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</si>
  <si>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</si>
  <si>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</si>
  <si>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</si>
  <si>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</si>
  <si>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</si>
  <si>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</si>
  <si>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</si>
  <si>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</si>
  <si>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</si>
  <si>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</si>
  <si>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</si>
  <si>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</si>
  <si>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</si>
  <si>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</si>
  <si>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</si>
  <si>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</si>
  <si>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</si>
  <si>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</si>
  <si>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</si>
  <si>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</si>
  <si>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</si>
  <si>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</si>
  <si>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</si>
  <si>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</si>
  <si>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</si>
  <si>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</si>
  <si>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</si>
  <si>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</si>
  <si>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</si>
  <si>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</si>
  <si>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</si>
  <si>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</si>
  <si>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</si>
  <si>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</si>
  <si>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</si>
  <si>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</si>
  <si>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</si>
  <si>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</si>
  <si>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</si>
  <si>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</si>
  <si>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</si>
  <si>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</si>
  <si>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</si>
  <si>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</si>
  <si>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</si>
  <si>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</si>
  <si>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</si>
  <si>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</si>
  <si>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</si>
  <si>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</si>
  <si>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</si>
  <si>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</si>
  <si>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</si>
  <si>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</si>
  <si>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</si>
  <si>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</si>
  <si>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</si>
  <si>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</si>
  <si>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</si>
  <si>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</si>
  <si>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</si>
  <si>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</si>
  <si>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</si>
  <si>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</si>
  <si>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</si>
  <si>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</si>
  <si>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</si>
  <si>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</si>
  <si>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</si>
  <si>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</si>
  <si>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</si>
  <si>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</si>
  <si>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</si>
  <si>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</si>
  <si>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</si>
  <si>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</si>
  <si>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</si>
  <si>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</si>
  <si>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</si>
  <si>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</si>
  <si>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</si>
  <si>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</si>
  <si>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</si>
  <si>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</si>
  <si>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</si>
  <si>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</si>
  <si>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</si>
  <si>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</si>
  <si>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</si>
  <si>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</si>
  <si>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</si>
  <si>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</si>
  <si>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</si>
  <si>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</si>
  <si>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</si>
  <si>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</si>
  <si>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</si>
  <si>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</si>
  <si>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</si>
  <si>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</si>
  <si>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</si>
  <si>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</si>
  <si>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</si>
  <si>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</si>
  <si>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</si>
  <si>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</si>
  <si>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</si>
  <si>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</si>
  <si>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</si>
  <si>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</si>
  <si>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</si>
  <si>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</si>
  <si>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</si>
  <si>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</si>
  <si>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</si>
  <si>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</si>
  <si>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</si>
  <si>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</si>
  <si>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</si>
  <si>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</si>
  <si>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</si>
  <si>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</si>
  <si>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</si>
  <si>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</si>
  <si>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</si>
  <si>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</si>
  <si>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</si>
  <si>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</si>
  <si>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</si>
  <si>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</si>
  <si>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</si>
  <si>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</si>
  <si>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</si>
  <si>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</si>
  <si>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</si>
  <si>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</si>
  <si>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</si>
  <si>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</si>
  <si>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</si>
  <si>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</si>
  <si>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</si>
  <si>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</si>
  <si>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</si>
  <si>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</si>
  <si>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</si>
  <si>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</si>
  <si>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</si>
  <si>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</si>
  <si>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</si>
  <si>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</si>
  <si>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</si>
  <si>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</si>
  <si>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</si>
  <si>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</si>
  <si>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</si>
  <si>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</si>
  <si>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</si>
  <si>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</si>
  <si>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</si>
  <si>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</si>
  <si>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</si>
  <si>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</si>
  <si>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</si>
  <si>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</si>
  <si>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</si>
  <si>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</si>
  <si>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</si>
  <si>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</si>
  <si>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</si>
  <si>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</si>
  <si>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</si>
  <si>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</si>
  <si>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</si>
  <si>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</si>
  <si>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</si>
  <si>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</si>
  <si>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</si>
  <si>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</si>
  <si>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</si>
  <si>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</si>
  <si>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</si>
  <si>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</si>
  <si>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</si>
  <si>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</si>
  <si>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</si>
  <si>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</si>
  <si>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</si>
  <si>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</si>
  <si>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</si>
  <si>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</si>
  <si>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</si>
  <si>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</si>
  <si>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</si>
  <si>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</si>
  <si>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</si>
  <si>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</si>
  <si>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</si>
  <si>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</si>
  <si>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</si>
  <si>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</si>
  <si>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</si>
  <si>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</si>
  <si>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</si>
  <si>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</si>
  <si>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</si>
  <si>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</si>
  <si>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</si>
  <si>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</si>
  <si>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</si>
  <si>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</si>
  <si>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</si>
  <si>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</si>
  <si>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</si>
  <si>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</si>
  <si>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</si>
  <si>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</si>
  <si>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</si>
  <si>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</si>
  <si>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</si>
  <si>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</si>
  <si>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</si>
  <si>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</si>
  <si>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</si>
  <si>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</si>
  <si>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</si>
  <si>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</si>
  <si>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</si>
  <si>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</si>
  <si>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</si>
  <si>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</si>
  <si>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</si>
  <si>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</si>
  <si>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</si>
  <si>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</si>
  <si>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</si>
  <si>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</si>
  <si>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</si>
  <si>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</si>
  <si>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</si>
  <si>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</si>
  <si>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</si>
  <si>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</si>
  <si>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</si>
  <si>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</si>
  <si>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</si>
  <si>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</si>
  <si>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</si>
  <si>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</si>
  <si>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</si>
  <si>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</si>
  <si>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</si>
  <si>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</si>
  <si>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</si>
  <si>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</si>
  <si>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</si>
  <si>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</si>
  <si>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</si>
  <si>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</si>
  <si>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</si>
  <si>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</si>
  <si>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</si>
  <si>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</si>
  <si>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</si>
  <si>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</si>
  <si>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</si>
  <si>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</si>
  <si>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</si>
  <si>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</si>
  <si>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</si>
  <si>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</si>
  <si>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</si>
  <si>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</si>
  <si>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</si>
  <si>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</si>
  <si>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</si>
  <si>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</si>
  <si>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</si>
  <si>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</si>
  <si>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</si>
  <si>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</si>
  <si>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</si>
  <si>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</si>
  <si>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</si>
  <si>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</si>
  <si>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</si>
  <si>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</si>
  <si>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</si>
  <si>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</si>
  <si>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</si>
  <si>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</si>
  <si>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</si>
  <si>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</si>
  <si>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</si>
  <si>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</si>
  <si>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</si>
  <si>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</si>
  <si>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</si>
  <si>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</si>
  <si>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</si>
  <si>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</si>
  <si>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</si>
  <si>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</si>
  <si>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</si>
  <si>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</si>
  <si>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</si>
  <si>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</si>
  <si>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</si>
  <si>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</si>
  <si>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</si>
  <si>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</si>
  <si>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</si>
  <si>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</si>
  <si>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</si>
  <si>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</si>
  <si>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</si>
  <si>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</si>
  <si>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</si>
  <si>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</si>
  <si>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</si>
  <si>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</si>
  <si>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</si>
  <si>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</si>
  <si>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</si>
  <si>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</si>
  <si>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</si>
  <si>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</si>
  <si>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</si>
  <si>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</si>
  <si>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</si>
  <si>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</si>
  <si>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</si>
  <si>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</si>
  <si>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</si>
  <si>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</si>
  <si>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</si>
  <si>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</si>
  <si>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</si>
  <si>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</si>
  <si>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</si>
  <si>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</si>
  <si>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</si>
  <si>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</si>
  <si>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</si>
  <si>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</si>
  <si>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</si>
  <si>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</si>
  <si>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</si>
  <si>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</si>
  <si>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</si>
  <si>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</si>
  <si>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</si>
  <si>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</si>
  <si>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</si>
  <si>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</si>
  <si>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</si>
  <si>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</si>
  <si>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</si>
  <si>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</si>
  <si>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</si>
  <si>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</si>
  <si>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</si>
  <si>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</si>
  <si>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</si>
  <si>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</si>
  <si>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</si>
  <si>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</si>
  <si>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</si>
  <si>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</si>
  <si>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</si>
  <si>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</si>
  <si>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</si>
  <si>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</si>
  <si>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</si>
  <si>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</si>
  <si>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</si>
  <si>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</si>
  <si>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</si>
  <si>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</si>
  <si>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</si>
  <si>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</si>
  <si>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</si>
  <si>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</si>
  <si>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</si>
  <si>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</si>
  <si>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</si>
  <si>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</si>
  <si>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</si>
  <si>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</si>
  <si>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</si>
  <si>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</si>
  <si>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</si>
  <si>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</si>
  <si>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</si>
  <si>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</si>
  <si>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</si>
  <si>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</si>
  <si>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</si>
  <si>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</si>
  <si>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</si>
  <si>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</si>
  <si>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</si>
  <si>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</si>
  <si>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</si>
  <si>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</si>
  <si>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</si>
  <si>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</si>
  <si>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</si>
  <si>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</si>
  <si>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</si>
  <si>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</si>
  <si>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</si>
  <si>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</si>
  <si>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</si>
  <si>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</si>
  <si>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</si>
  <si>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</si>
  <si>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</si>
  <si>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</si>
  <si>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</si>
  <si>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</si>
  <si>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</si>
  <si>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</si>
  <si>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</si>
  <si>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</si>
  <si>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</si>
  <si>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</si>
  <si>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</si>
  <si>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</si>
  <si>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</si>
  <si>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</si>
  <si>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</si>
  <si>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</si>
  <si>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</si>
  <si>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</si>
  <si>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</si>
  <si>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</si>
  <si>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</si>
  <si>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</si>
  <si>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</si>
  <si>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</si>
  <si>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</si>
  <si>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</si>
  <si>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</si>
  <si>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</si>
  <si>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</si>
  <si>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</si>
  <si>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</si>
  <si>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</si>
  <si>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</si>
  <si>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</si>
  <si>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</si>
  <si>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</si>
  <si>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</si>
  <si>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</si>
  <si>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</si>
  <si>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</si>
  <si>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</si>
  <si>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</si>
  <si>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</si>
  <si>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</si>
  <si>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</si>
  <si>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</si>
  <si>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</si>
  <si>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</si>
  <si>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</si>
  <si>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</si>
  <si>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</si>
  <si>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</si>
  <si>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</si>
  <si>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</si>
  <si>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</si>
  <si>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</si>
  <si>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</si>
  <si>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</si>
  <si>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</si>
  <si>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</si>
  <si>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</si>
  <si>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</si>
  <si>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</si>
  <si>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</si>
  <si>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</si>
  <si>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</si>
  <si>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</si>
  <si>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</si>
  <si>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</si>
  <si>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</si>
  <si>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</si>
  <si>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</si>
  <si>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</si>
  <si>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</si>
  <si>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</si>
  <si>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</si>
  <si>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</si>
  <si>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</si>
  <si>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</si>
  <si>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</si>
  <si>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</si>
  <si>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</si>
  <si>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</si>
  <si>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</si>
  <si>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</si>
  <si>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</si>
  <si>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</si>
  <si>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</si>
  <si>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</si>
  <si>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</si>
  <si>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</si>
  <si>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</si>
  <si>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</si>
  <si>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</si>
  <si>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</si>
  <si>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</si>
  <si>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</si>
  <si>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</si>
  <si>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</si>
  <si>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</si>
  <si>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</si>
  <si>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</si>
  <si>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</si>
  <si>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</si>
  <si>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</si>
  <si>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</si>
  <si>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</si>
  <si>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</si>
  <si>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</si>
  <si>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</si>
  <si>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</si>
  <si>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</si>
  <si>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</si>
  <si>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</si>
  <si>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</si>
  <si>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</si>
  <si>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</si>
  <si>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</si>
  <si>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</si>
  <si>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</si>
  <si>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</si>
  <si>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</si>
  <si>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</si>
  <si>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</si>
  <si>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</si>
  <si>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</si>
  <si>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</si>
  <si>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</si>
  <si>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</si>
  <si>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</si>
  <si>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</si>
  <si>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</si>
  <si>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</si>
  <si>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</si>
  <si>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</si>
  <si>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</si>
  <si>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</si>
  <si>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</si>
  <si>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</si>
  <si>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</si>
  <si>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</si>
  <si>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</si>
  <si>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</si>
  <si>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</si>
  <si>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</si>
  <si>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</si>
  <si>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</si>
  <si>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</si>
  <si>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</si>
  <si>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</si>
  <si>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</si>
  <si>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</si>
  <si>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</si>
  <si>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</si>
  <si>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</si>
  <si>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</si>
  <si>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</si>
  <si>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</si>
  <si>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</si>
  <si>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</si>
  <si>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</si>
  <si>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</si>
  <si>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</si>
  <si>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</si>
  <si>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</si>
  <si>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</si>
  <si>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</si>
  <si>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</si>
  <si>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</si>
  <si>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</si>
  <si>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</si>
  <si>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</si>
  <si>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</si>
  <si>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</si>
  <si>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</si>
  <si>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</si>
  <si>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</si>
  <si>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</si>
  <si>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</si>
  <si>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</si>
  <si>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</si>
  <si>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</si>
  <si>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</si>
  <si>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</si>
  <si>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</si>
  <si>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</si>
  <si>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</si>
  <si>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</si>
  <si>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</si>
  <si>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</si>
  <si>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</si>
  <si>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</si>
  <si>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</si>
  <si>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</si>
  <si>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</si>
  <si>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</si>
  <si>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</si>
  <si>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</si>
  <si>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</si>
  <si>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</si>
  <si>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</si>
  <si>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</si>
  <si>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</si>
  <si>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</si>
  <si>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</si>
  <si>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2021-70-10001720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</si>
  <si>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</si>
  <si>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</si>
  <si>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70-0319-2016</t>
  </si>
  <si>
    <t>70-0548-2016</t>
  </si>
  <si>
    <t>70-0618-2016</t>
  </si>
  <si>
    <t>70-0256-2018</t>
  </si>
  <si>
    <t>70- 0328-2018</t>
  </si>
  <si>
    <t>70-0252-2019</t>
  </si>
  <si>
    <t xml:space="preserve">ATENDER A LA PRIMERA INFANCIA EN EL MARCO DE LA ESTRATEGIA DE CERO A SIEMPRE ESPECIFICAMENTE A LOS NIÑOS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</si>
  <si>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SUCRE </t>
  </si>
  <si>
    <t>ATENDER A LA PRIMERA INFANCIA EN EL MARCO DE LA ESTRATEGIA DE CERO A SIEMPRE ESPECIFICAMENTE A LOS NIÑOS NIÑAS MENORES DE CINCO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</si>
  <si>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 xml:space="preserve"> PRESTAR  EL SERVICIO DE ATENCION A NIÑOS Y NIÑAS MENORES DE 5 AÑOS O HASTA SU INGRESO AL GRADO DE TRANCISION CON EL FIN DE PROMOVER EL DESARROLLO INTEGRAL DE LA PRIMERA INFANCIA CON CALIDAD DE CONFORMIDAD CON EL LINEAMIENTO EL MANUAL OPERATIVO Y LAS DIRECTRICES ESTABLECIDAD POR EL ICBF EN EL MARCO DE LA POLITICA DE ESTADO PARA EL DESARROLLO INTEGRAL DE LA PRIMERA INFANCIA DE CERO A SIEMPRE EN EL SERVICIO INFANTIL MEDIO FAMILIAR.</t>
  </si>
  <si>
    <t xml:space="preserve">PRESTAR EL SERVICIO DE EDUCACION INICIAL EN EL MARCO DE LA ATENCION INTEGRAL A MUJERES GESTANTES NIÑAS Y NIÑOS MENORES DE 5 AÑOS O HASTA SU INGRESO AL GRADO DE TRANSICIÓN DE CONFORMIDAD CON EL MANUAL OPERATIVO DE LA MODALIDAD Y LAS DIRECTRICES ESTABLECIDA POR EL ICBF EN ARMONIA CON LA POLITICA DE ESTADO PARA EL DESARROLLO INTEGRAL DE LA PRIMERA INFANCIA DE CERO A SIEMPREEN EL SERVICIO DE DESARROLLO INFANTIL </t>
  </si>
  <si>
    <t xml:space="preserve">PRESTAR LOS SERVICIOS DE HOGARES COMUNITARIOS DE BIENESTAR FAMILIAR DE CONFORMIDAD CON LAS DIRECTRICES LINEAMIENTOS Y PARAMETROS ESTABLECIDOS POR EL ICBF EN ARMONIA CON LA POLITICA DE ESTADO PARA EL DESARROLLO INTEGRAL DE LA PRIMERA INFANCIA DE CERO A SIEMPRE </t>
  </si>
  <si>
    <t>PRESTAR LOS SERVICIOS DE HOGARES COMUNITARIOS DE BIENESTAR FAMILIAR DE CONFORMIDAD CON LAS DIRECTRICES LINEAMIENTOS Y PARAMETROS ESTABLECIDOS POR EL ICBF EN ARMONIA CON LA POLITICA DE ESTADO PARA EL DESARROLLO INTEGRAL DE LA PRIMERA INFANCIA DE CERO A SIEMPRE.</t>
  </si>
  <si>
    <t>70-0178-2018</t>
  </si>
  <si>
    <t xml:space="preserve">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TRADICIONAL FAMILIARES </t>
  </si>
  <si>
    <t>MARILI DEL ROSARIO PUCHE ROMERO</t>
  </si>
  <si>
    <t>MARILI PUCHE ROMERO</t>
  </si>
  <si>
    <t>CR 4 #7 - 74 BARRIO EL PALMOLIVE COLOSO</t>
  </si>
  <si>
    <t>3116896211</t>
  </si>
  <si>
    <t xml:space="preserve">CR 4 #7 - 74 </t>
  </si>
  <si>
    <t>fundecol15@outlook.com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</si>
</sst>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3" zoomScale="85" zoomScaleNormal="85" zoomScaleSheetLayoutView="40" zoomScalePageLayoutView="40" workbookViewId="0">
      <selection activeCell="I48" sqref="I48:K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823001745</v>
      </c>
      <c r="C20" s="5"/>
      <c r="D20" s="73"/>
      <c r="E20" s="5"/>
      <c r="F20" s="5"/>
      <c r="G20" s="5"/>
      <c r="H20" s="242"/>
      <c r="I20" s="148" t="s">
        <v>453</v>
      </c>
      <c r="J20" s="149" t="s">
        <v>968</v>
      </c>
      <c r="K20" s="150">
        <v>669723976</v>
      </c>
      <c r="L20" s="151"/>
      <c r="M20" s="151">
        <v>44561</v>
      </c>
      <c r="N20" s="134">
        <f>+(M20-L20)/30</f>
        <v>1485.3666666666666</v>
      </c>
      <c r="O20" s="137"/>
      <c r="U20" s="133"/>
      <c r="V20" s="105">
        <f ca="1">NOW()</f>
        <v>44193.951099421298</v>
      </c>
      <c r="W20" s="105">
        <f ca="1">NOW()</f>
        <v>44193.951099421298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PARA EL DESARROLLO DE COLOMBIA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2678</v>
      </c>
      <c r="C48" s="112" t="s">
        <v>31</v>
      </c>
      <c r="D48" s="110" t="s">
        <v>2679</v>
      </c>
      <c r="E48" s="144">
        <v>42522</v>
      </c>
      <c r="F48" s="144">
        <v>42674</v>
      </c>
      <c r="G48" s="159">
        <f>IF(AND(E48&lt;&gt;"",F48&lt;&gt;""),((F48-E48)/30),"")</f>
        <v>5.0666666666666664</v>
      </c>
      <c r="H48" s="114" t="s">
        <v>2685</v>
      </c>
      <c r="I48" s="121" t="s">
        <v>2686</v>
      </c>
      <c r="J48" s="121" t="s">
        <v>968</v>
      </c>
      <c r="K48" s="116">
        <v>216168323</v>
      </c>
      <c r="L48" s="115" t="s">
        <v>1148</v>
      </c>
      <c r="M48" s="117">
        <v>1</v>
      </c>
      <c r="N48" s="115" t="s">
        <v>27</v>
      </c>
      <c r="O48" s="115" t="s">
        <v>26</v>
      </c>
      <c r="P48" s="78"/>
    </row>
    <row r="49" spans="1:16" s="6" customFormat="1" ht="24.75" customHeight="1" x14ac:dyDescent="0.25">
      <c r="A49" s="142">
        <v>2</v>
      </c>
      <c r="B49" s="111" t="s">
        <v>2678</v>
      </c>
      <c r="C49" s="112" t="s">
        <v>31</v>
      </c>
      <c r="D49" s="121" t="s">
        <v>2680</v>
      </c>
      <c r="E49" s="144">
        <v>42674</v>
      </c>
      <c r="F49" s="144">
        <v>43312</v>
      </c>
      <c r="G49" s="159">
        <f t="shared" ref="G49:G50" si="2">IF(AND(E49&lt;&gt;"",F49&lt;&gt;""),((F49-E49)/30),"")</f>
        <v>21.266666666666666</v>
      </c>
      <c r="H49" s="114" t="s">
        <v>2687</v>
      </c>
      <c r="I49" s="121" t="s">
        <v>2686</v>
      </c>
      <c r="J49" s="121" t="s">
        <v>968</v>
      </c>
      <c r="K49" s="116">
        <v>962538362</v>
      </c>
      <c r="L49" s="115" t="s">
        <v>1148</v>
      </c>
      <c r="M49" s="117">
        <v>1</v>
      </c>
      <c r="N49" s="115" t="s">
        <v>27</v>
      </c>
      <c r="O49" s="115" t="s">
        <v>26</v>
      </c>
      <c r="P49" s="78"/>
    </row>
    <row r="50" spans="1:16" s="6" customFormat="1" ht="24.75" customHeight="1" x14ac:dyDescent="0.25">
      <c r="A50" s="142">
        <v>3</v>
      </c>
      <c r="B50" s="111" t="s">
        <v>2678</v>
      </c>
      <c r="C50" s="112" t="s">
        <v>31</v>
      </c>
      <c r="D50" s="121" t="s">
        <v>2681</v>
      </c>
      <c r="E50" s="144">
        <v>42719</v>
      </c>
      <c r="F50" s="144">
        <v>43086</v>
      </c>
      <c r="G50" s="159">
        <f t="shared" si="2"/>
        <v>12.233333333333333</v>
      </c>
      <c r="H50" s="119" t="s">
        <v>2688</v>
      </c>
      <c r="I50" s="121" t="s">
        <v>2686</v>
      </c>
      <c r="J50" s="121" t="s">
        <v>968</v>
      </c>
      <c r="K50" s="116">
        <v>312995129</v>
      </c>
      <c r="L50" s="115" t="s">
        <v>1148</v>
      </c>
      <c r="M50" s="117">
        <v>1</v>
      </c>
      <c r="N50" s="115" t="s">
        <v>27</v>
      </c>
      <c r="O50" s="115" t="s">
        <v>26</v>
      </c>
      <c r="P50" s="78"/>
    </row>
    <row r="51" spans="1:16" s="6" customFormat="1" ht="24.75" customHeight="1" outlineLevel="1" x14ac:dyDescent="0.25">
      <c r="A51" s="142">
        <v>4</v>
      </c>
      <c r="B51" s="111" t="s">
        <v>2678</v>
      </c>
      <c r="C51" s="112" t="s">
        <v>31</v>
      </c>
      <c r="D51" s="121" t="s">
        <v>2692</v>
      </c>
      <c r="E51" s="144">
        <v>43313</v>
      </c>
      <c r="F51" s="144">
        <v>43449</v>
      </c>
      <c r="G51" s="159">
        <f t="shared" ref="G51:G107" si="3">IF(AND(E51&lt;&gt;"",F51&lt;&gt;""),((F51-E51)/30),"")</f>
        <v>4.5333333333333332</v>
      </c>
      <c r="H51" s="114" t="s">
        <v>2693</v>
      </c>
      <c r="I51" s="121" t="s">
        <v>2686</v>
      </c>
      <c r="J51" s="121" t="s">
        <v>968</v>
      </c>
      <c r="K51" s="116">
        <v>189251208</v>
      </c>
      <c r="L51" s="115" t="s">
        <v>1148</v>
      </c>
      <c r="M51" s="117">
        <v>1</v>
      </c>
      <c r="N51" s="115" t="s">
        <v>27</v>
      </c>
      <c r="O51" s="115" t="s">
        <v>26</v>
      </c>
      <c r="P51" s="78"/>
    </row>
    <row r="52" spans="1:16" s="7" customFormat="1" ht="24.75" customHeight="1" outlineLevel="1" x14ac:dyDescent="0.25">
      <c r="A52" s="143">
        <v>5</v>
      </c>
      <c r="B52" s="111" t="s">
        <v>2678</v>
      </c>
      <c r="C52" s="112" t="s">
        <v>31</v>
      </c>
      <c r="D52" s="121" t="s">
        <v>2682</v>
      </c>
      <c r="E52" s="144">
        <v>43405</v>
      </c>
      <c r="F52" s="144">
        <v>43434</v>
      </c>
      <c r="G52" s="159">
        <f t="shared" si="3"/>
        <v>0.96666666666666667</v>
      </c>
      <c r="H52" s="119" t="s">
        <v>2689</v>
      </c>
      <c r="I52" s="121" t="s">
        <v>2686</v>
      </c>
      <c r="J52" s="121" t="s">
        <v>968</v>
      </c>
      <c r="K52" s="116">
        <v>30855510</v>
      </c>
      <c r="L52" s="115" t="s">
        <v>1148</v>
      </c>
      <c r="M52" s="117">
        <v>1</v>
      </c>
      <c r="N52" s="115" t="s">
        <v>27</v>
      </c>
      <c r="O52" s="115" t="s">
        <v>26</v>
      </c>
      <c r="P52" s="79"/>
    </row>
    <row r="53" spans="1:16" s="7" customFormat="1" ht="24.75" customHeight="1" outlineLevel="1" x14ac:dyDescent="0.25">
      <c r="A53" s="143">
        <v>6</v>
      </c>
      <c r="B53" s="111" t="s">
        <v>2678</v>
      </c>
      <c r="C53" s="112" t="s">
        <v>31</v>
      </c>
      <c r="D53" s="121" t="s">
        <v>2683</v>
      </c>
      <c r="E53" s="144">
        <v>43450</v>
      </c>
      <c r="F53" s="144">
        <v>43799</v>
      </c>
      <c r="G53" s="159">
        <f t="shared" si="3"/>
        <v>11.633333333333333</v>
      </c>
      <c r="H53" s="119" t="s">
        <v>2690</v>
      </c>
      <c r="I53" s="121" t="s">
        <v>2686</v>
      </c>
      <c r="J53" s="121" t="s">
        <v>968</v>
      </c>
      <c r="K53" s="116">
        <v>425857848</v>
      </c>
      <c r="L53" s="115" t="s">
        <v>1148</v>
      </c>
      <c r="M53" s="117">
        <v>1</v>
      </c>
      <c r="N53" s="115" t="s">
        <v>27</v>
      </c>
      <c r="O53" s="115" t="s">
        <v>26</v>
      </c>
      <c r="P53" s="79"/>
    </row>
    <row r="54" spans="1:16" s="7" customFormat="1" ht="24.75" customHeight="1" outlineLevel="1" x14ac:dyDescent="0.25">
      <c r="A54" s="143">
        <v>7</v>
      </c>
      <c r="B54" s="122" t="s">
        <v>2678</v>
      </c>
      <c r="C54" s="124" t="s">
        <v>31</v>
      </c>
      <c r="D54" s="121" t="s">
        <v>2684</v>
      </c>
      <c r="E54" s="144">
        <v>43800</v>
      </c>
      <c r="F54" s="144">
        <v>43921</v>
      </c>
      <c r="G54" s="159">
        <f t="shared" si="3"/>
        <v>4.0333333333333332</v>
      </c>
      <c r="H54" s="114" t="s">
        <v>2691</v>
      </c>
      <c r="I54" s="121" t="s">
        <v>2686</v>
      </c>
      <c r="J54" s="121" t="s">
        <v>968</v>
      </c>
      <c r="K54" s="118">
        <v>159257224</v>
      </c>
      <c r="L54" s="115" t="s">
        <v>1148</v>
      </c>
      <c r="M54" s="117">
        <v>1</v>
      </c>
      <c r="N54" s="115" t="s">
        <v>27</v>
      </c>
      <c r="O54" s="115" t="s">
        <v>26</v>
      </c>
      <c r="P54" s="79"/>
    </row>
    <row r="55" spans="1:16" s="7" customFormat="1" ht="24.75" customHeight="1" outlineLevel="1" x14ac:dyDescent="0.25">
      <c r="A55" s="143">
        <v>8</v>
      </c>
      <c r="B55" s="111"/>
      <c r="C55" s="112"/>
      <c r="D55" s="121"/>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c r="E114" s="144"/>
      <c r="F114" s="144"/>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1E-3</v>
      </c>
      <c r="G179" s="164">
        <f>IF(F179&gt;0,SUM(E179+F179),"")</f>
        <v>2.1000000000000001E-2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14064203.496000001</v>
      </c>
      <c r="F185" s="92"/>
      <c r="G185" s="93"/>
      <c r="H185" s="88"/>
      <c r="I185" s="90" t="s">
        <v>2627</v>
      </c>
      <c r="J185" s="165">
        <f>+SUM(M179:M183)</f>
        <v>0.02</v>
      </c>
      <c r="K185" s="235" t="s">
        <v>2628</v>
      </c>
      <c r="L185" s="235"/>
      <c r="M185" s="94">
        <f>+J185*(SUM(K20:K35))</f>
        <v>13394479.52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6">
        <v>41905</v>
      </c>
      <c r="D193" s="5"/>
      <c r="E193" s="125">
        <v>2136</v>
      </c>
      <c r="F193" s="5"/>
      <c r="G193" s="5"/>
      <c r="H193" s="146" t="s">
        <v>2694</v>
      </c>
      <c r="J193" s="5"/>
      <c r="K193" s="126">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2696</v>
      </c>
      <c r="J211" s="27" t="s">
        <v>2622</v>
      </c>
      <c r="K211" s="147" t="s">
        <v>2698</v>
      </c>
      <c r="L211" s="21"/>
      <c r="M211" s="21"/>
      <c r="N211" s="21"/>
      <c r="O211" s="8"/>
    </row>
    <row r="212" spans="1:15" x14ac:dyDescent="0.25">
      <c r="A212" s="9"/>
      <c r="B212" s="27" t="s">
        <v>2619</v>
      </c>
      <c r="C212" s="146" t="s">
        <v>2695</v>
      </c>
      <c r="D212" s="21"/>
      <c r="G212" s="27" t="s">
        <v>2621</v>
      </c>
      <c r="H212" s="147" t="s">
        <v>2697</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Orta</cp:lastModifiedBy>
  <cp:lastPrinted>2020-12-29T03:27:22Z</cp:lastPrinted>
  <dcterms:created xsi:type="dcterms:W3CDTF">2020-10-14T21:57:42Z</dcterms:created>
  <dcterms:modified xsi:type="dcterms:W3CDTF">2020-12-29T03:49:49Z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