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CONTRATACION NUEVA 2021\FORMATOS PDF Y EXCEL BETTO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335" tabRatio="606"/>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<sst xmlns="http://schemas.openxmlformats.org/spreadsheetml/2006/main" count="3332" uniqueCount="2747">
  <si>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</si>
  <si>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</si>
  <si>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</si>
  <si>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</si>
  <si>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</si>
  <si>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</si>
  <si>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</si>
  <si>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</si>
  <si>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</si>
  <si>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</si>
  <si>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</si>
  <si>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</si>
  <si>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</si>
  <si>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</si>
  <si>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</si>
  <si>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</si>
  <si>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</si>
  <si>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</si>
  <si>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</si>
  <si>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</si>
  <si>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</si>
  <si>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</si>
  <si>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</si>
  <si>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</si>
  <si>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</si>
  <si>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</si>
  <si>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</si>
  <si>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</si>
  <si>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</si>
  <si>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</si>
  <si>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</si>
  <si>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</si>
  <si>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</si>
  <si>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</si>
  <si>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</si>
  <si>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</si>
  <si>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</si>
  <si>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</si>
  <si>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</si>
  <si>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</si>
  <si>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</si>
  <si>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</si>
  <si>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</si>
  <si>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</si>
  <si>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</si>
  <si>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</si>
  <si>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</si>
  <si>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</si>
  <si>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</si>
  <si>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</si>
  <si>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</si>
  <si>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</si>
  <si>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</si>
  <si>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</si>
  <si>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</si>
  <si>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</si>
  <si>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</si>
  <si>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</si>
  <si>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</si>
  <si>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</si>
  <si>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</si>
  <si>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</si>
  <si>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</si>
  <si>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</si>
  <si>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</si>
  <si>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</si>
  <si>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</si>
  <si>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</si>
  <si>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</si>
  <si>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</si>
  <si>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</si>
  <si>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</si>
  <si>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</si>
  <si>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</si>
  <si>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</si>
  <si>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</si>
  <si>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</si>
  <si>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</si>
  <si>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</si>
  <si>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</si>
  <si>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</si>
  <si>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</si>
  <si>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</si>
  <si>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</si>
  <si>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</si>
  <si>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</si>
  <si>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</si>
  <si>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</si>
  <si>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</si>
  <si>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</si>
  <si>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</si>
  <si>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</si>
  <si>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</si>
  <si>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</si>
  <si>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</si>
  <si>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</si>
  <si>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</si>
  <si>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</si>
  <si>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</si>
  <si>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</si>
  <si>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</si>
  <si>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</si>
  <si>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</si>
  <si>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</si>
  <si>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</si>
  <si>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</si>
  <si>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</si>
  <si>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</si>
  <si>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</si>
  <si>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</si>
  <si>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</si>
  <si>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</si>
  <si>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</si>
  <si>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</si>
  <si>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</si>
  <si>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</si>
  <si>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</si>
  <si>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</si>
  <si>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</si>
  <si>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</si>
  <si>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</si>
  <si>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</si>
  <si>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</si>
  <si>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</si>
  <si>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</si>
  <si>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</si>
  <si>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</si>
  <si>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</si>
  <si>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</si>
  <si>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</si>
  <si>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</si>
  <si>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</si>
  <si>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</si>
  <si>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</si>
  <si>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</si>
  <si>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</si>
  <si>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</si>
  <si>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</si>
  <si>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</si>
  <si>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</si>
  <si>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</si>
  <si>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</si>
  <si>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</si>
  <si>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</si>
  <si>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</si>
  <si>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</si>
  <si>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</si>
  <si>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</si>
  <si>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</si>
  <si>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</si>
  <si>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</si>
  <si>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</si>
  <si>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</si>
  <si>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</si>
  <si>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</si>
  <si>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</si>
  <si>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</si>
  <si>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</si>
  <si>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</si>
  <si>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</si>
  <si>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</si>
  <si>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</si>
  <si>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</si>
  <si>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</si>
  <si>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</si>
  <si>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</si>
  <si>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</si>
  <si>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</si>
  <si>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</si>
  <si>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</si>
  <si>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</si>
  <si>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</si>
  <si>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</si>
  <si>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</si>
  <si>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</si>
  <si>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</si>
  <si>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</si>
  <si>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</si>
  <si>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</si>
  <si>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</si>
  <si>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</si>
  <si>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</si>
  <si>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</si>
  <si>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</si>
  <si>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</si>
  <si>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</si>
  <si>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</si>
  <si>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</si>
  <si>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</si>
  <si>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</si>
  <si>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</si>
  <si>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</si>
  <si>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</si>
  <si>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</si>
  <si>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</si>
  <si>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</si>
  <si>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</si>
  <si>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</si>
  <si>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</si>
  <si>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</si>
  <si>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</si>
  <si>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</si>
  <si>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</si>
  <si>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</si>
  <si>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</si>
  <si>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</si>
  <si>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</si>
  <si>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</si>
  <si>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</si>
  <si>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</si>
  <si>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</si>
  <si>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</si>
  <si>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</si>
  <si>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</si>
  <si>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</si>
  <si>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</si>
  <si>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</si>
  <si>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</si>
  <si>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</si>
  <si>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</si>
  <si>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</si>
  <si>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</si>
  <si>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</si>
  <si>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</si>
  <si>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</si>
  <si>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</si>
  <si>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</si>
  <si>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</si>
  <si>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</si>
  <si>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</si>
  <si>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</si>
  <si>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</si>
  <si>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</si>
  <si>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</si>
  <si>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</si>
  <si>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</si>
  <si>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</si>
  <si>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</si>
  <si>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</si>
  <si>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</si>
  <si>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</si>
  <si>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</si>
  <si>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</si>
  <si>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</si>
  <si>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</si>
  <si>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</si>
  <si>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</si>
  <si>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</si>
  <si>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</si>
  <si>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</si>
  <si>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</si>
  <si>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</si>
  <si>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</si>
  <si>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</si>
  <si>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</si>
  <si>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</si>
  <si>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</si>
  <si>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</si>
  <si>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</si>
  <si>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</si>
  <si>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</si>
  <si>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</si>
  <si>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</si>
  <si>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</si>
  <si>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</si>
  <si>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</si>
  <si>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</si>
  <si>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</si>
  <si>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</si>
  <si>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</si>
  <si>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</si>
  <si>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</si>
  <si>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</si>
  <si>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</si>
  <si>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</si>
  <si>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</si>
  <si>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</si>
  <si>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</si>
  <si>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</si>
  <si>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</si>
  <si>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</si>
  <si>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</si>
  <si>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</si>
  <si>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</si>
  <si>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</si>
  <si>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</si>
  <si>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</si>
  <si>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</si>
  <si>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</si>
  <si>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</si>
  <si>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</si>
  <si>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</si>
  <si>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</si>
  <si>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</si>
  <si>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</si>
  <si>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</si>
  <si>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</si>
  <si>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</si>
  <si>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</si>
  <si>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</si>
  <si>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</si>
  <si>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</si>
  <si>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</si>
  <si>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</si>
  <si>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</si>
  <si>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</si>
  <si>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</si>
  <si>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</si>
  <si>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</si>
  <si>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</si>
  <si>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</si>
  <si>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</si>
  <si>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</si>
  <si>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</si>
  <si>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</si>
  <si>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</si>
  <si>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</si>
  <si>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</si>
  <si>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</si>
  <si>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</si>
  <si>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</si>
  <si>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</si>
  <si>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</si>
  <si>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</si>
  <si>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</si>
  <si>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</si>
  <si>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</si>
  <si>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</si>
  <si>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</si>
  <si>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</si>
  <si>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</si>
  <si>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</si>
  <si>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</si>
  <si>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</si>
  <si>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</si>
  <si>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</si>
  <si>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</si>
  <si>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</si>
  <si>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</si>
  <si>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</si>
  <si>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</si>
  <si>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</si>
  <si>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</si>
  <si>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</si>
  <si>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</si>
  <si>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</si>
  <si>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</si>
  <si>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</si>
  <si>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</si>
  <si>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</si>
  <si>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</si>
  <si>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</si>
  <si>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</si>
  <si>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</si>
  <si>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</si>
  <si>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</si>
  <si>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</si>
  <si>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</si>
  <si>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</si>
  <si>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</si>
  <si>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</si>
  <si>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</si>
  <si>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</si>
  <si>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</si>
  <si>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</si>
  <si>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</si>
  <si>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</si>
  <si>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</si>
  <si>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</si>
  <si>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</si>
  <si>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</si>
  <si>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</si>
  <si>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</si>
  <si>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</si>
  <si>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</si>
  <si>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</si>
  <si>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</si>
  <si>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</si>
  <si>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</si>
  <si>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</si>
  <si>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</si>
  <si>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</si>
  <si>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</si>
  <si>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</si>
  <si>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</si>
  <si>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</si>
  <si>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</si>
  <si>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</si>
  <si>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</si>
  <si>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</si>
  <si>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</si>
  <si>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</si>
  <si>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</si>
  <si>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</si>
  <si>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</si>
  <si>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</si>
  <si>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</si>
  <si>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</si>
  <si>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</si>
  <si>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</si>
  <si>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</si>
  <si>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</si>
  <si>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</si>
  <si>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</si>
  <si>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</si>
  <si>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</si>
  <si>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</si>
  <si>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</si>
  <si>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</si>
  <si>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</si>
  <si>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</si>
  <si>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</si>
  <si>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</si>
  <si>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</si>
  <si>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</si>
  <si>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</si>
  <si>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</si>
  <si>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</si>
  <si>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</si>
  <si>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</si>
  <si>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</si>
  <si>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</si>
  <si>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</si>
  <si>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</si>
  <si>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</si>
  <si>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</si>
  <si>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</si>
  <si>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</si>
  <si>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</si>
  <si>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</si>
  <si>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</si>
  <si>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</si>
  <si>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</si>
  <si>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</si>
  <si>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</si>
  <si>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</si>
  <si>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</si>
  <si>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</si>
  <si>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</si>
  <si>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</si>
  <si>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</si>
  <si>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</si>
  <si>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</si>
  <si>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</si>
  <si>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</si>
  <si>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</si>
  <si>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</si>
  <si>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</si>
  <si>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</si>
  <si>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</si>
  <si>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</si>
  <si>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</si>
  <si>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</si>
  <si>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</si>
  <si>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</si>
  <si>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</si>
  <si>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</si>
  <si>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</si>
  <si>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</si>
  <si>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</si>
  <si>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</si>
  <si>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</si>
  <si>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</si>
  <si>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</si>
  <si>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</si>
  <si>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</si>
  <si>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</si>
  <si>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</si>
  <si>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</si>
  <si>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</si>
  <si>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</si>
  <si>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</si>
  <si>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</si>
  <si>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</si>
  <si>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</si>
  <si>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</si>
  <si>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</si>
  <si>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</si>
  <si>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</si>
  <si>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</si>
  <si>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</si>
  <si>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</si>
  <si>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</si>
  <si>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</si>
  <si>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</si>
  <si>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</si>
  <si>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</si>
  <si>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</si>
  <si>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</si>
  <si>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</si>
  <si>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</si>
  <si>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</si>
  <si>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</si>
  <si>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</si>
  <si>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</si>
  <si>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</si>
  <si>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</si>
  <si>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</si>
  <si>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</si>
  <si>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</si>
  <si>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</si>
  <si>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</si>
  <si>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</si>
  <si>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</si>
  <si>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</si>
  <si>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</si>
  <si>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</si>
  <si>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</si>
  <si>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</si>
  <si>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</si>
  <si>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</si>
  <si>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</si>
  <si>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</si>
  <si>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</si>
  <si>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</si>
  <si>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</si>
  <si>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</si>
  <si>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</si>
  <si>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</si>
  <si>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</si>
  <si>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</si>
  <si>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</si>
  <si>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</si>
  <si>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</si>
  <si>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</si>
  <si>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</si>
  <si>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</si>
  <si>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</si>
  <si>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</si>
  <si>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</si>
  <si>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</si>
  <si>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</si>
  <si>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</si>
  <si>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</si>
  <si>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</si>
  <si>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</si>
  <si>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</si>
  <si>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</si>
  <si>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</si>
  <si>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</si>
  <si>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</si>
  <si>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</si>
  <si>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</si>
  <si>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</si>
  <si>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</si>
  <si>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</si>
  <si>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</si>
  <si>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</si>
  <si>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</si>
  <si>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</si>
  <si>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</si>
  <si>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</si>
  <si>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</si>
  <si>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</si>
  <si>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</si>
  <si>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</si>
  <si>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</si>
  <si>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</si>
  <si>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</si>
  <si>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</si>
  <si>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</si>
  <si>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</si>
  <si>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</si>
  <si>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</si>
  <si>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</si>
  <si>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</si>
  <si>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</si>
  <si>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</si>
  <si>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</si>
  <si>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</si>
  <si>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</si>
  <si>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</si>
  <si>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</si>
  <si>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</si>
  <si>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</si>
  <si>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</si>
  <si>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</si>
  <si>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</si>
  <si>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</si>
  <si>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</si>
  <si>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</si>
  <si>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</si>
  <si>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</si>
  <si>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</si>
  <si>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</si>
  <si>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</si>
  <si>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</si>
  <si>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</si>
  <si>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</si>
  <si>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</si>
  <si>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</si>
  <si>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</si>
  <si>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</si>
  <si>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</si>
  <si>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</si>
  <si>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</si>
  <si>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</si>
  <si>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</si>
  <si>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</si>
  <si>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</si>
  <si>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</si>
  <si>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</si>
  <si>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</si>
  <si>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</si>
  <si>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</si>
  <si>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</si>
  <si>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</si>
  <si>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</si>
  <si>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</si>
  <si>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</si>
  <si>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</si>
  <si>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</si>
  <si>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</si>
  <si>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</si>
  <si>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</si>
  <si>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</si>
  <si>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</si>
  <si>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</si>
  <si>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</si>
  <si>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</si>
  <si>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</si>
  <si>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</si>
  <si>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</si>
  <si>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</si>
  <si>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</si>
  <si>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</si>
  <si>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</si>
  <si>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</si>
  <si>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</si>
  <si>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</si>
  <si>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</si>
  <si>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</si>
  <si>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</si>
  <si>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</si>
  <si>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</si>
  <si>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</si>
  <si>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</si>
  <si>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</si>
  <si>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</si>
  <si>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</si>
  <si>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</si>
  <si>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</si>
  <si>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</si>
  <si>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</si>
  <si>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</si>
  <si>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</si>
  <si>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</si>
  <si>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</si>
  <si>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</si>
  <si>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</si>
  <si>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</si>
  <si>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</si>
  <si>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</si>
  <si>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</si>
  <si>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</si>
  <si>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</si>
  <si>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</si>
  <si>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</si>
  <si>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</si>
  <si>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</si>
  <si>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</si>
  <si>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</si>
  <si>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</si>
  <si>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</si>
  <si>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</si>
  <si>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</si>
  <si>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</si>
  <si>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</si>
  <si>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</si>
  <si>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</si>
  <si>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</si>
  <si>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</si>
  <si>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</si>
  <si>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</si>
  <si>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</si>
  <si>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</si>
  <si>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</si>
  <si>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</si>
  <si>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</si>
  <si>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</si>
  <si>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</si>
  <si>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</si>
  <si>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</si>
  <si>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</si>
  <si>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</si>
  <si>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</si>
  <si>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</si>
  <si>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</si>
  <si>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</si>
  <si>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</si>
  <si>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</si>
  <si>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</si>
  <si>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</si>
  <si>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</si>
  <si>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</si>
  <si>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</si>
  <si>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</si>
  <si>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</si>
  <si>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</si>
  <si>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</si>
  <si>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</si>
  <si>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</si>
  <si>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</si>
  <si>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</si>
  <si>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</si>
  <si>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</si>
  <si>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</si>
  <si>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</si>
  <si>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</si>
  <si>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</si>
  <si>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</si>
  <si>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</si>
  <si>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</si>
  <si>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</si>
  <si>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</si>
  <si>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</si>
  <si>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</si>
  <si>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</si>
  <si>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</si>
  <si>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</si>
  <si>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</si>
  <si>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</si>
  <si>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</si>
  <si>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</si>
  <si>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</si>
  <si>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</si>
  <si>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</si>
  <si>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</si>
  <si>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</si>
  <si>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</si>
  <si>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</si>
  <si>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</si>
  <si>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</si>
  <si>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</si>
  <si>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</si>
  <si>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</si>
  <si>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</si>
  <si>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</si>
  <si>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</si>
  <si>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</si>
  <si>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</si>
  <si>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</si>
  <si>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</si>
  <si>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</si>
  <si>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</si>
  <si>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</si>
  <si>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</si>
  <si>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</si>
  <si>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</si>
  <si>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</si>
  <si>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</si>
  <si>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</si>
  <si>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</si>
  <si>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</si>
  <si>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</si>
  <si>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</si>
  <si>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</si>
  <si>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</si>
  <si>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</si>
  <si>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</si>
  <si>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</si>
  <si>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</si>
  <si>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</si>
  <si>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</si>
  <si>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</si>
  <si>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</si>
  <si>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</si>
  <si>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</si>
  <si>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</si>
  <si>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</si>
  <si>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</si>
  <si>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</si>
  <si>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</si>
  <si>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</si>
  <si>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</si>
  <si>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</si>
  <si>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</si>
  <si>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</si>
  <si>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</si>
  <si>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</si>
  <si>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</si>
  <si>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</si>
  <si>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</si>
  <si>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</si>
  <si>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</si>
  <si>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</si>
  <si>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</si>
  <si>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</si>
  <si>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</si>
  <si>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</si>
  <si>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</si>
  <si>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</si>
  <si>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</si>
  <si>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</si>
  <si>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</si>
  <si>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</si>
  <si>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</si>
  <si>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</si>
  <si>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</si>
  <si>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</si>
  <si>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</si>
  <si>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</si>
  <si>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</si>
  <si>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</si>
  <si>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</si>
  <si>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</si>
  <si>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</si>
  <si>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</si>
  <si>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</si>
  <si>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</si>
  <si>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</si>
  <si>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</si>
  <si>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</si>
  <si>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</si>
  <si>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</si>
  <si>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</si>
  <si>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</si>
  <si>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</si>
  <si>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</si>
  <si>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</si>
  <si>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</si>
  <si>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</si>
  <si>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</si>
  <si>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</si>
  <si>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</si>
  <si>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</si>
  <si>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</si>
  <si>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</si>
  <si>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</si>
  <si>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</si>
  <si>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</si>
  <si>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</si>
  <si>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</si>
  <si>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</si>
  <si>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</si>
  <si>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</si>
  <si>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</si>
  <si>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</si>
  <si>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</si>
  <si>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</si>
  <si>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</si>
  <si>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</si>
  <si>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</si>
  <si>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</si>
  <si>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</si>
  <si>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</si>
  <si>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</si>
  <si>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</si>
  <si>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</si>
  <si>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</si>
  <si>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</si>
  <si>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</si>
  <si>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</si>
  <si>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</si>
  <si>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</si>
  <si>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</si>
  <si>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</si>
  <si>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</si>
  <si>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</si>
  <si>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</si>
  <si>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</si>
  <si>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</si>
  <si>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</si>
  <si>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</si>
  <si>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</si>
  <si>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</si>
  <si>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</si>
  <si>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</si>
  <si>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</si>
  <si>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</si>
  <si>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</si>
  <si>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</si>
  <si>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</si>
  <si>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</si>
  <si>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</si>
  <si>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</si>
  <si>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</si>
  <si>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</si>
  <si>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</si>
  <si>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</si>
  <si>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</si>
  <si>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</si>
  <si>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</si>
  <si>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</si>
  <si>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</si>
  <si>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</si>
  <si>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</si>
  <si>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</si>
  <si>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</si>
  <si>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</si>
  <si>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</si>
  <si>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</si>
  <si>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</si>
  <si>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</si>
  <si>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</si>
  <si>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</si>
  <si>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</si>
  <si>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</si>
  <si>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</si>
  <si>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</si>
  <si>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</si>
  <si>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</si>
  <si>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</si>
  <si>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</si>
  <si>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</si>
  <si>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</si>
  <si>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</si>
  <si>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</si>
  <si>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</si>
  <si>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</si>
  <si>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</si>
  <si>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</si>
  <si>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</si>
  <si>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</si>
  <si>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</si>
  <si>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</si>
  <si>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</si>
  <si>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</si>
  <si>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</si>
  <si>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</si>
  <si>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</si>
  <si>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</si>
  <si>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</si>
  <si>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</si>
  <si>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</si>
  <si>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</si>
  <si>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</si>
  <si>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</si>
  <si>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</si>
  <si>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</si>
  <si>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</si>
  <si>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</si>
  <si>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</si>
  <si>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</si>
  <si>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</si>
  <si>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</si>
  <si>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</si>
  <si>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</si>
  <si>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</si>
  <si>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</si>
  <si>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</si>
  <si>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</si>
  <si>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</si>
  <si>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</si>
  <si>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</si>
  <si>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</si>
  <si>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</si>
  <si>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</si>
  <si>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</si>
  <si>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</si>
  <si>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</si>
  <si>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</si>
  <si>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</si>
  <si>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</si>
  <si>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</si>
  <si>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</si>
  <si>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</si>
  <si>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</si>
  <si>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</si>
  <si>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</si>
  <si>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</si>
  <si>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</si>
  <si>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</si>
  <si>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</si>
  <si>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</si>
  <si>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</si>
  <si>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</si>
  <si>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</si>
  <si>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</si>
  <si>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</si>
  <si>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</si>
  <si>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</si>
  <si>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</si>
  <si>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</si>
  <si>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</si>
  <si>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</si>
  <si>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</si>
  <si>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</si>
  <si>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</si>
  <si>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</si>
  <si>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</si>
  <si>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</si>
  <si>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</si>
  <si>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</si>
  <si>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</si>
  <si>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</si>
  <si>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</si>
  <si>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</si>
  <si>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</si>
  <si>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</si>
  <si>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</si>
  <si>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</si>
  <si>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</si>
  <si>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</si>
  <si>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</si>
  <si>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</si>
  <si>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</si>
  <si>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</si>
  <si>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</si>
  <si>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</si>
  <si>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</si>
  <si>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</si>
  <si>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</si>
  <si>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</si>
  <si>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</si>
  <si>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</si>
  <si>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</si>
  <si>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</si>
  <si>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</si>
  <si>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</si>
  <si>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</si>
  <si>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</si>
  <si>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</si>
  <si>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</si>
  <si>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</si>
  <si>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</si>
  <si>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</si>
  <si>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</si>
  <si>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</si>
  <si>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</si>
  <si>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</si>
  <si>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</si>
  <si>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</si>
  <si>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</si>
  <si>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</si>
  <si>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</si>
  <si>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</si>
  <si>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</si>
  <si>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</si>
  <si>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</si>
  <si>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</si>
  <si>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</si>
  <si>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</si>
  <si>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</si>
  <si>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</si>
  <si>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</si>
  <si>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</si>
  <si>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</si>
  <si>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</si>
  <si>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</si>
  <si>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</si>
  <si>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</si>
  <si>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</si>
  <si>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</si>
  <si>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</si>
  <si>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</si>
  <si>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</si>
  <si>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</si>
  <si>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</si>
  <si>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</si>
  <si>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</si>
  <si>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</si>
  <si>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</si>
  <si>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</si>
  <si>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</si>
  <si>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</si>
  <si>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</si>
  <si>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</si>
  <si>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</si>
  <si>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</si>
  <si>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</si>
  <si>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</si>
  <si>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</si>
  <si>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</si>
  <si>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</si>
  <si>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</si>
  <si>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</si>
  <si>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</si>
  <si>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</si>
  <si>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</si>
  <si>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</si>
  <si>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</si>
  <si>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</si>
  <si>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</si>
  <si>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</si>
  <si>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</si>
  <si>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</si>
  <si>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</si>
  <si>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</si>
  <si>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</si>
  <si>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</si>
  <si>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</si>
  <si>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</si>
  <si>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</si>
  <si>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</si>
  <si>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</si>
  <si>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</si>
  <si>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</si>
  <si>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</si>
  <si>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</si>
  <si>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</si>
  <si>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</si>
  <si>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</si>
  <si>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</si>
  <si>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</si>
  <si>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</si>
  <si>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</si>
  <si>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</si>
  <si>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</si>
  <si>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</si>
  <si>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</si>
  <si>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</si>
  <si>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</si>
  <si>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</si>
  <si>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</si>
  <si>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</si>
  <si>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</si>
  <si>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</si>
  <si>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</si>
  <si>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</si>
  <si>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</si>
  <si>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</si>
  <si>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</si>
  <si>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</si>
  <si>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</si>
  <si>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</si>
  <si>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</si>
  <si>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</si>
  <si>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</si>
  <si>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</si>
  <si>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</si>
  <si>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</si>
  <si>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</si>
  <si>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</si>
  <si>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</si>
  <si>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</si>
  <si>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</si>
  <si>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</si>
  <si>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</si>
  <si>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</si>
  <si>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</si>
  <si>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</si>
  <si>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</si>
  <si>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</si>
  <si>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</si>
  <si>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</si>
  <si>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</si>
  <si>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</si>
  <si>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</si>
  <si>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</si>
  <si>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</si>
  <si>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</si>
  <si>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</si>
  <si>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</si>
  <si>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</si>
  <si>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</si>
  <si>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</si>
  <si>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</si>
  <si>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</si>
  <si>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</si>
  <si>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</si>
  <si>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</si>
  <si>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</si>
  <si>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</si>
  <si>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</si>
  <si>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</si>
  <si>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</si>
  <si>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</si>
  <si>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</si>
  <si>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</si>
  <si>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</si>
  <si>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</si>
  <si>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</si>
  <si>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</si>
  <si>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</si>
  <si>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</si>
  <si>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</si>
  <si>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</si>
  <si>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</si>
  <si>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</si>
  <si>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</si>
  <si>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</si>
  <si>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</si>
  <si>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</si>
  <si>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</si>
  <si>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</si>
  <si>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</si>
  <si>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</si>
  <si>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</si>
  <si>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</si>
  <si>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</si>
  <si>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</si>
  <si>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</si>
  <si>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</si>
  <si>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</si>
  <si>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</si>
  <si>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</si>
  <si>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</si>
  <si>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</si>
  <si>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</si>
  <si>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</si>
  <si>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</si>
  <si>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</si>
  <si>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</si>
  <si>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</si>
  <si>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</si>
  <si>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</si>
  <si>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</si>
  <si>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</si>
  <si>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</si>
  <si>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</si>
  <si>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</si>
  <si>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</si>
  <si>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</si>
  <si>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</si>
  <si>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</si>
  <si>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</si>
  <si>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</si>
  <si>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</si>
  <si>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</si>
  <si>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</si>
  <si>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</si>
  <si>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</si>
  <si>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</si>
  <si>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</si>
  <si>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</si>
  <si>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</si>
  <si>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</si>
  <si>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</si>
  <si>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</si>
  <si>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</si>
  <si>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</si>
  <si>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</si>
  <si>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</si>
  <si>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</si>
  <si>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</si>
  <si>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</si>
  <si>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</si>
  <si>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</si>
  <si>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</si>
  <si>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</si>
  <si>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</si>
  <si>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</si>
  <si>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</si>
  <si>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</si>
  <si>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</si>
  <si>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</si>
  <si>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</si>
  <si>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</si>
  <si>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</si>
  <si>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</si>
  <si>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</si>
  <si>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</si>
  <si>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</si>
  <si>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</si>
  <si>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</si>
  <si>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</si>
  <si>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</si>
  <si>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</si>
  <si>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</si>
  <si>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</si>
  <si>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</si>
  <si>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</si>
  <si>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</si>
  <si>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</si>
  <si>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</si>
  <si>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</si>
  <si>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</si>
  <si>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</si>
  <si>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</si>
  <si>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</si>
  <si>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</si>
  <si>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</si>
  <si>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</si>
  <si>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</si>
  <si>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</si>
  <si>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</si>
  <si>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</si>
  <si>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</si>
  <si>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</si>
  <si>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</si>
  <si>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</si>
  <si>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</si>
  <si>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</si>
  <si>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</si>
  <si>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</si>
  <si>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</si>
  <si>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</si>
  <si>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</si>
  <si>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</si>
  <si>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</si>
  <si>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</si>
  <si>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</si>
  <si>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</si>
  <si>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</si>
  <si>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</si>
  <si>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</si>
  <si>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</si>
  <si>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</si>
  <si>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</si>
  <si>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</si>
  <si>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</si>
  <si>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</si>
  <si>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</si>
  <si>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</si>
  <si>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</si>
  <si>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</si>
  <si>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</si>
  <si>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</si>
  <si>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</si>
  <si>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</si>
  <si>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</si>
  <si>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</si>
  <si>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</si>
  <si>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</si>
  <si>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</si>
  <si>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</si>
  <si>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</si>
  <si>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</si>
  <si>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</si>
  <si>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</si>
  <si>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</si>
  <si>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</si>
  <si>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</si>
  <si>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</si>
  <si>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</si>
  <si>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</si>
  <si>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</si>
  <si>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</si>
  <si>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</si>
  <si>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</si>
  <si>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</si>
  <si>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</si>
  <si>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</si>
  <si>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</si>
  <si>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</si>
  <si>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</si>
  <si>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</si>
  <si>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</si>
  <si>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</si>
  <si>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</si>
  <si>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</si>
  <si>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</si>
  <si>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</si>
  <si>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</si>
  <si>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</si>
  <si>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</si>
  <si>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</si>
  <si>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</si>
  <si>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</si>
  <si>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</si>
  <si>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</si>
  <si>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</si>
  <si>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</si>
  <si>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</si>
  <si>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</si>
  <si>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</si>
  <si>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</si>
  <si>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</si>
  <si>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</si>
  <si>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</si>
  <si>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</si>
  <si>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</si>
  <si>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</si>
  <si>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</si>
  <si>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</si>
  <si>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</si>
  <si>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</si>
  <si>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</si>
  <si>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</si>
  <si>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</si>
  <si>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</si>
  <si>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</si>
  <si>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</si>
  <si>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</si>
  <si>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</si>
  <si>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</si>
  <si>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</si>
  <si>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</si>
  <si>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</si>
  <si>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</si>
  <si>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</si>
  <si>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</si>
  <si>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</si>
  <si>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</si>
  <si>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</si>
  <si>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</si>
  <si>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</si>
  <si>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</si>
  <si>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</si>
  <si>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</si>
  <si>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</si>
  <si>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</si>
  <si>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</si>
  <si>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</si>
  <si>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</si>
  <si>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</si>
  <si>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</si>
  <si>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</si>
  <si>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</si>
  <si>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</si>
  <si>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</si>
  <si>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</si>
  <si>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</si>
  <si>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</si>
  <si>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</si>
  <si>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</si>
  <si>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</si>
  <si>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</si>
  <si>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</si>
  <si>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</si>
  <si>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</si>
  <si>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</si>
  <si>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</si>
  <si>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</si>
  <si>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</si>
  <si>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</si>
  <si>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</si>
  <si>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</si>
  <si>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</si>
  <si>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</si>
  <si>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</si>
  <si>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</si>
  <si>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</si>
  <si>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</si>
  <si>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</si>
  <si>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</si>
  <si>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</si>
  <si>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</si>
  <si>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</si>
  <si>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</si>
  <si>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</si>
  <si>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</si>
  <si>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</si>
  <si>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</si>
  <si>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</si>
  <si>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</si>
  <si>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</si>
  <si>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</si>
  <si>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</si>
  <si>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</si>
  <si>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</si>
  <si>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</si>
  <si>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</si>
  <si>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</si>
  <si>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</si>
  <si>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</si>
  <si>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</si>
  <si>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</si>
  <si>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</si>
  <si>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</si>
  <si>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</si>
  <si>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</si>
  <si>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</si>
  <si>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</si>
  <si>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</si>
  <si>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</si>
  <si>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</si>
  <si>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</si>
  <si>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</si>
  <si>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</si>
  <si>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</si>
  <si>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</si>
  <si>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</si>
  <si>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</si>
  <si>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</si>
  <si>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</si>
  <si>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</si>
  <si>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</si>
  <si>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</si>
  <si>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</si>
  <si>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</si>
  <si>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</si>
  <si>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</si>
  <si>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</si>
  <si>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</si>
  <si>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</si>
  <si>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</si>
  <si>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</si>
  <si>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</si>
  <si>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</si>
  <si>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</si>
  <si>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</si>
  <si>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</si>
  <si>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</si>
  <si>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</si>
  <si>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</si>
  <si>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</si>
  <si>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</si>
  <si>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</si>
  <si>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</si>
  <si>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</si>
  <si>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</si>
  <si>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</si>
  <si>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</si>
  <si>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</si>
  <si>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</si>
  <si>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</si>
  <si>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</si>
  <si>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</si>
  <si>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</si>
  <si>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</si>
  <si>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</si>
  <si>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</si>
  <si>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</si>
  <si>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</si>
  <si>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</si>
  <si>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</si>
  <si>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</si>
  <si>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</si>
  <si>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</si>
  <si>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</si>
  <si>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</si>
  <si>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</si>
  <si>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</si>
  <si>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</si>
  <si>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</si>
  <si>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</si>
  <si>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</si>
  <si>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</si>
  <si>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</si>
  <si>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</si>
  <si>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</si>
  <si>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</si>
  <si>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</si>
  <si>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</si>
  <si>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</si>
  <si>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</si>
  <si>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</si>
  <si>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</si>
  <si>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</si>
  <si>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</si>
  <si>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</si>
  <si>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</si>
  <si>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</si>
  <si>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</si>
  <si>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</si>
  <si>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</si>
  <si>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</si>
  <si>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</si>
  <si>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</si>
  <si>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</si>
  <si>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</si>
  <si>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</si>
  <si>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</si>
  <si>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</si>
  <si>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</si>
  <si>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</si>
  <si>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</si>
  <si>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</si>
  <si>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</si>
  <si>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</si>
  <si>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</si>
  <si>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</si>
  <si>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</si>
  <si>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</si>
  <si>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</si>
  <si>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</si>
  <si>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</si>
  <si>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</si>
  <si>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</si>
  <si>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</si>
  <si>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</si>
  <si>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</si>
  <si>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</si>
  <si>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</si>
  <si>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</si>
  <si>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</si>
  <si>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</si>
  <si>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</si>
  <si>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</si>
  <si>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</si>
  <si>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</si>
  <si>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</si>
  <si>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</si>
  <si>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</si>
  <si>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</si>
  <si>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</si>
  <si>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</si>
  <si>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</si>
  <si>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</si>
  <si>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</si>
  <si>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</si>
  <si>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</si>
  <si>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</si>
  <si>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</si>
  <si>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</si>
  <si>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</si>
  <si>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</si>
  <si>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</si>
  <si>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</si>
  <si>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</si>
  <si>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</si>
  <si>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</si>
  <si>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</si>
  <si>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</si>
  <si>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</si>
  <si>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</si>
  <si>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</si>
  <si>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</si>
  <si>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</si>
  <si>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</si>
  <si>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</si>
  <si>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</si>
  <si>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</si>
  <si>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</si>
  <si>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</si>
  <si>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</si>
  <si>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</si>
  <si>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</si>
  <si>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</si>
  <si>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</si>
  <si>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</si>
  <si>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</si>
  <si>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</si>
  <si>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</si>
  <si>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</si>
  <si>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</si>
  <si>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</si>
  <si>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</si>
  <si>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</si>
  <si>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</si>
  <si>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</si>
  <si>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</si>
  <si>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</si>
  <si>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</si>
  <si>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</si>
  <si>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</si>
  <si>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</si>
  <si>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</si>
  <si>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</si>
  <si>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</si>
  <si>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</si>
  <si>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</si>
  <si>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</si>
  <si>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</si>
  <si>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</si>
  <si>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</si>
  <si>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</si>
  <si>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</si>
  <si>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</si>
  <si>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</si>
  <si>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</si>
  <si>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</si>
  <si>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</si>
  <si>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</si>
  <si>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</si>
  <si>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</si>
  <si>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</si>
  <si>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</si>
  <si>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</si>
  <si>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</si>
  <si>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</si>
  <si>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</si>
  <si>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</si>
  <si>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</si>
  <si>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</si>
  <si>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</si>
  <si>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</si>
  <si>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</si>
  <si>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</si>
  <si>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</si>
  <si>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</si>
  <si>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</si>
  <si>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</si>
  <si>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</si>
  <si>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</si>
  <si>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</si>
  <si>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</si>
  <si>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</si>
  <si>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</si>
  <si>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</si>
  <si>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</si>
  <si>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</si>
  <si>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</si>
  <si>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</si>
  <si>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</si>
  <si>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</si>
  <si>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</si>
  <si>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</si>
  <si>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</si>
  <si>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</si>
  <si>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</si>
  <si>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</si>
  <si>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</si>
  <si>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</si>
  <si>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</si>
  <si>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</si>
  <si>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</si>
  <si>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</si>
  <si>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</si>
  <si>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</si>
  <si>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</si>
  <si>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</si>
  <si>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</si>
  <si>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</si>
  <si>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</si>
  <si>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</si>
  <si>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</si>
  <si>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</si>
  <si>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</si>
  <si>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</si>
  <si>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</si>
  <si>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</si>
  <si>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</si>
  <si>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</si>
  <si>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</si>
  <si>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</si>
  <si>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</si>
  <si>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</si>
  <si>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</si>
  <si>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</si>
  <si>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</si>
  <si>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</si>
  <si>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</si>
  <si>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</si>
  <si>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</si>
  <si>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</si>
  <si>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</si>
  <si>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</si>
  <si>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</si>
  <si>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</si>
  <si>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</si>
  <si>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</si>
  <si>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</si>
  <si>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</si>
  <si>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</si>
  <si>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</si>
  <si>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</si>
  <si>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</si>
  <si>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</si>
  <si>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</si>
  <si>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</si>
  <si>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</si>
  <si>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</si>
  <si>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</si>
  <si>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</si>
  <si>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</si>
  <si>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</si>
  <si>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</si>
  <si>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</si>
  <si>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</si>
  <si>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</si>
  <si>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</si>
  <si>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</si>
  <si>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</si>
  <si>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</si>
  <si>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</si>
  <si>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</si>
  <si>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</si>
  <si>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</si>
  <si>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</si>
  <si>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</si>
  <si>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</si>
  <si>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</si>
  <si>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</si>
  <si>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</si>
  <si>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</si>
  <si>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</si>
  <si>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</si>
  <si>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</si>
  <si>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</si>
  <si>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</si>
  <si>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</si>
  <si>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</si>
  <si>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</si>
  <si>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</si>
  <si>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</si>
  <si>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</si>
  <si>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</si>
  <si>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</si>
  <si>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</si>
  <si>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</si>
  <si>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</si>
  <si>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</si>
  <si>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</si>
  <si>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</si>
  <si>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</si>
  <si>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</si>
  <si>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</si>
  <si>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</si>
  <si>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</si>
  <si>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</si>
  <si>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</si>
  <si>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</si>
  <si>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</si>
  <si>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</si>
  <si>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</si>
  <si>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</si>
  <si>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</si>
  <si>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</si>
  <si>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</si>
  <si>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</si>
  <si>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</si>
  <si>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</si>
  <si>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</si>
  <si>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</si>
  <si>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</si>
  <si>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</si>
  <si>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</si>
  <si>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</si>
  <si>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</si>
  <si>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</si>
  <si>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</si>
  <si>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</si>
  <si>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</si>
  <si>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</si>
  <si>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</si>
  <si>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</si>
  <si>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</si>
  <si>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</si>
  <si>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</si>
  <si>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</si>
  <si>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</si>
  <si>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</si>
  <si>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</si>
  <si>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</si>
  <si>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</si>
  <si>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</si>
  <si>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</si>
  <si>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</si>
  <si>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</si>
  <si>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</si>
  <si>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</si>
  <si>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</si>
  <si>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</si>
  <si>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</si>
  <si>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</si>
  <si>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</si>
  <si>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</si>
  <si>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</si>
  <si>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</si>
  <si>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</si>
  <si>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</si>
  <si>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</si>
  <si>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</si>
  <si>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</si>
  <si>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</si>
  <si>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</si>
  <si>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</si>
  <si>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</si>
  <si>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</si>
  <si>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</si>
  <si>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</si>
  <si>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</si>
  <si>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</si>
  <si>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</si>
  <si>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</si>
  <si>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</si>
  <si>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</si>
  <si>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</si>
  <si>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</si>
  <si>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</si>
  <si>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</si>
  <si>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</si>
  <si>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</si>
  <si>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</si>
  <si>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</si>
  <si>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</si>
  <si>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</si>
  <si>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</si>
  <si>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</si>
  <si>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</si>
  <si>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</si>
  <si>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</si>
  <si>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</si>
  <si>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</si>
  <si>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</si>
  <si>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</si>
  <si>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</si>
  <si>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</si>
  <si>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</si>
  <si>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</si>
  <si>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</si>
  <si>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</si>
  <si>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</si>
  <si>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</si>
  <si>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</si>
  <si>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</si>
  <si>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</si>
  <si>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</si>
  <si>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</si>
  <si>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</si>
  <si>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</si>
  <si>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</si>
  <si>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</si>
  <si>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</si>
  <si>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</si>
  <si>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</si>
  <si>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</si>
  <si>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</si>
  <si>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</si>
  <si>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</si>
  <si>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</si>
  <si>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</si>
  <si>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</si>
  <si>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</si>
  <si>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</si>
  <si>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</si>
  <si>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</si>
  <si>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</si>
  <si>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</si>
  <si>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</si>
  <si>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</si>
  <si>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</si>
  <si>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</si>
  <si>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</si>
  <si>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</si>
  <si>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</si>
  <si>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</si>
  <si>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</si>
  <si>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</si>
  <si>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</si>
  <si>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</si>
  <si>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</si>
  <si>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</si>
  <si>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</si>
  <si>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</si>
  <si>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</si>
  <si>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</si>
  <si>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</si>
  <si>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</si>
  <si>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</si>
  <si>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</si>
  <si>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</si>
  <si>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</si>
  <si>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</si>
  <si>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</si>
  <si>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</si>
  <si>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</si>
  <si>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</si>
  <si>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</si>
  <si>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</si>
  <si>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</si>
  <si>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</si>
  <si>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</si>
  <si>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</si>
  <si>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</si>
  <si>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</si>
  <si>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</si>
  <si>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</si>
  <si>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</si>
  <si>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</si>
  <si>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</si>
  <si>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</si>
  <si>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</si>
  <si>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</si>
  <si>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</si>
  <si>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</si>
  <si>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</si>
  <si>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</si>
  <si>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</si>
  <si>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</si>
  <si>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</si>
  <si>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</si>
  <si>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</si>
  <si>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</si>
  <si>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</si>
  <si>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</si>
  <si>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</si>
  <si>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</si>
  <si>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</si>
  <si>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</si>
  <si>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</si>
  <si>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</si>
  <si>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</si>
  <si>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</si>
  <si>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</si>
  <si>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</si>
  <si>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</si>
  <si>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</si>
  <si>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</si>
  <si>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</si>
  <si>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</si>
  <si>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</si>
  <si>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</si>
  <si>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</si>
  <si>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</si>
  <si>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</si>
  <si>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</si>
  <si>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</si>
  <si>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</si>
  <si>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</si>
  <si>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</si>
  <si>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</si>
  <si>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</si>
  <si>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</si>
  <si>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</si>
  <si>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</si>
  <si>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</si>
  <si>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</si>
  <si>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</si>
  <si>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</si>
  <si>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</si>
  <si>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</si>
  <si>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</si>
  <si>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</si>
  <si>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</si>
  <si>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</si>
  <si>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</si>
  <si>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</si>
  <si>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</si>
  <si>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</si>
  <si>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</si>
  <si>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</si>
  <si>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</si>
  <si>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</si>
  <si>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</si>
  <si>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</si>
  <si>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</si>
  <si>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</si>
  <si>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</si>
  <si>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</si>
  <si>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</si>
  <si>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</si>
  <si>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</si>
  <si>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</si>
  <si>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</si>
  <si>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</si>
  <si>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</si>
  <si>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</si>
  <si>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</si>
  <si>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</si>
  <si>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</si>
  <si>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</si>
  <si>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</si>
  <si>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</si>
  <si>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</si>
  <si>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</si>
  <si>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</si>
  <si>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</si>
  <si>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</si>
  <si>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</si>
  <si>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</si>
  <si>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</si>
  <si>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</si>
  <si>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</si>
  <si>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</si>
  <si>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</si>
  <si>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</si>
  <si>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</si>
  <si>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</si>
  <si>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</si>
  <si>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</si>
  <si>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</si>
  <si>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</si>
  <si>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</si>
  <si>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</si>
  <si>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</si>
  <si>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</si>
  <si>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</si>
  <si>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</si>
  <si>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</si>
  <si>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</si>
  <si>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</si>
  <si>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</si>
  <si>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</si>
  <si>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</si>
  <si>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</si>
  <si>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</si>
  <si>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</si>
  <si>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</si>
  <si>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</si>
  <si>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</si>
  <si>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</si>
  <si>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</si>
  <si>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</si>
  <si>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</si>
  <si>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</si>
  <si>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</si>
  <si>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</si>
  <si>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</si>
  <si>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</si>
  <si>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</si>
  <si>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</si>
  <si>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</si>
  <si>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</si>
  <si>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</si>
  <si>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</si>
  <si>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</si>
  <si>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</si>
  <si>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</si>
  <si>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</si>
  <si>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</si>
  <si>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</si>
  <si>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</si>
  <si>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</si>
  <si>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</si>
  <si>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</si>
  <si>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</si>
  <si>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</si>
  <si>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</si>
  <si>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</si>
  <si>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</si>
  <si>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</si>
  <si>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</si>
  <si>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</si>
  <si>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</si>
  <si>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</si>
  <si>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</si>
  <si>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</si>
  <si>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</si>
  <si>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</si>
  <si>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</si>
  <si>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</si>
  <si>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</si>
  <si>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</si>
  <si>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</si>
  <si>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</si>
  <si>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</si>
  <si>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</si>
  <si>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</si>
  <si>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</si>
  <si>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</si>
  <si>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</si>
  <si>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</si>
  <si>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</si>
  <si>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</si>
  <si>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</si>
  <si>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</si>
  <si>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</si>
  <si>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</si>
  <si>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</si>
  <si>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</si>
  <si>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</si>
  <si>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</si>
  <si>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</si>
  <si>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</si>
  <si>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</si>
  <si>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</si>
  <si>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</si>
  <si>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</si>
  <si>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</si>
  <si>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</si>
  <si>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</si>
  <si>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</si>
  <si>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</si>
  <si>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</si>
  <si>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</si>
  <si>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</si>
  <si>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</si>
  <si>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</si>
  <si>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</si>
  <si>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</si>
  <si>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</si>
  <si>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</si>
  <si>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</si>
  <si>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</si>
  <si>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</si>
  <si>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</si>
  <si>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</si>
  <si>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</si>
  <si>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</si>
  <si>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</si>
  <si>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</si>
  <si>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</si>
  <si>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</si>
  <si>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</si>
  <si>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</si>
  <si>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</si>
  <si>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</si>
  <si>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</si>
  <si>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</si>
  <si>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</si>
  <si>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</si>
  <si>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</si>
  <si>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</si>
  <si>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</si>
  <si>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</si>
  <si>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</si>
  <si>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</si>
  <si>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</si>
  <si>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</si>
  <si>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</si>
  <si>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</si>
  <si>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</si>
  <si>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</si>
  <si>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</si>
  <si>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</si>
  <si>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</si>
  <si>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</si>
  <si>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</si>
  <si>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</si>
  <si>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</si>
  <si>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</si>
  <si>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</si>
  <si>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</si>
  <si>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</si>
  <si>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</si>
  <si>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</si>
  <si>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</si>
  <si>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</si>
  <si>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</si>
  <si>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</si>
  <si>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</si>
  <si>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</si>
  <si>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</si>
  <si>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</si>
  <si>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</si>
  <si>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</si>
  <si>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</si>
  <si>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</si>
  <si>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</si>
  <si>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</si>
  <si>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</si>
  <si>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</si>
  <si>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</si>
  <si>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</si>
  <si>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</si>
  <si>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</si>
  <si>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</si>
  <si>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</si>
  <si>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</si>
  <si>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</si>
  <si>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</si>
  <si>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</si>
  <si>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</si>
  <si>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</si>
  <si>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</si>
  <si>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</si>
  <si>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</si>
  <si>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</si>
  <si>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</si>
  <si>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</si>
  <si>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</si>
  <si>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</si>
  <si>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</si>
  <si>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</si>
  <si>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</si>
  <si>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</si>
  <si>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</si>
  <si>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</si>
  <si>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</si>
  <si>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</si>
  <si>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</si>
  <si>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</si>
  <si>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</si>
  <si>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</si>
  <si>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</si>
  <si>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</si>
  <si>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</si>
  <si>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</si>
  <si>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</si>
  <si>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</si>
  <si>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</si>
  <si>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</si>
  <si>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</si>
  <si>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</si>
  <si>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</si>
  <si>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</si>
  <si>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</si>
  <si>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</si>
  <si>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</si>
  <si>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</si>
  <si>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</si>
  <si>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</si>
  <si>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</si>
  <si>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</si>
  <si>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</si>
  <si>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</si>
  <si>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</si>
  <si>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</si>
  <si>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</si>
  <si>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</si>
  <si>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</si>
  <si>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</si>
  <si>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</si>
  <si>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</si>
  <si>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</si>
  <si>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</si>
  <si>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</si>
  <si>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</si>
  <si>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</si>
  <si>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</si>
  <si>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</si>
  <si>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</si>
  <si>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</si>
  <si>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</si>
  <si>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</si>
  <si>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</si>
  <si>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</si>
  <si>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</si>
  <si>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</si>
  <si>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</si>
  <si>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</si>
  <si>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</si>
  <si>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</si>
  <si>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</si>
  <si>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</si>
  <si>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</si>
  <si>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</si>
  <si>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</si>
  <si>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</si>
  <si>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</si>
  <si>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</si>
  <si>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</si>
  <si>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</si>
  <si>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</si>
  <si>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</si>
  <si>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</si>
  <si>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</si>
  <si>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</si>
  <si>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</si>
  <si>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</si>
  <si>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</si>
  <si>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</si>
  <si>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</si>
  <si>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</si>
  <si>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</si>
  <si>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</si>
  <si>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</si>
  <si>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</si>
  <si>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</si>
  <si>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</si>
  <si>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</si>
  <si>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</si>
  <si>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</si>
  <si>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</si>
  <si>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</si>
  <si>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</si>
  <si>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</si>
  <si>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</si>
  <si>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</si>
  <si>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</si>
  <si>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</si>
  <si>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</si>
  <si>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</si>
  <si>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</si>
  <si>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</si>
  <si>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</si>
  <si>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</si>
  <si>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</si>
  <si>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</si>
  <si>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</si>
  <si>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</si>
  <si>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</si>
  <si>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</si>
  <si>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</si>
  <si>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</si>
  <si>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</si>
  <si>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</si>
  <si>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</si>
  <si>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</si>
  <si>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</si>
  <si>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</si>
  <si>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</si>
  <si>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</si>
  <si>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</si>
  <si>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</si>
  <si>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</si>
  <si>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</si>
  <si>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</si>
  <si>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</si>
  <si>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</si>
  <si>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</si>
  <si>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</si>
  <si>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</si>
  <si>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</si>
  <si>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</si>
  <si>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</si>
  <si>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</si>
  <si>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</si>
  <si>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</si>
  <si>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</si>
  <si>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</si>
  <si>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</si>
  <si>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</si>
  <si>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</si>
  <si>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</si>
  <si>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</si>
  <si>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</si>
  <si>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</si>
  <si>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</si>
  <si>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</si>
  <si>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</si>
  <si>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</si>
  <si>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</si>
  <si>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</si>
  <si>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</si>
  <si>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</si>
  <si>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</si>
  <si>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</si>
  <si>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</si>
  <si>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</si>
  <si>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</si>
  <si>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</si>
  <si>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</si>
  <si>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</si>
  <si>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</si>
  <si>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</si>
  <si>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</si>
  <si>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</si>
  <si>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</si>
  <si>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</si>
  <si>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</si>
  <si>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</si>
  <si>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</si>
  <si>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</si>
  <si>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</si>
  <si>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</si>
  <si>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</si>
  <si>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</si>
  <si>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</si>
  <si>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</si>
  <si>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</si>
  <si>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</si>
  <si>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</si>
  <si>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</si>
  <si>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</si>
  <si>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</si>
  <si>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</si>
  <si>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</si>
  <si>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</si>
  <si>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</si>
  <si>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</si>
  <si>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</si>
  <si>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</si>
  <si>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</si>
  <si>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</si>
  <si>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</si>
  <si>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</si>
  <si>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</si>
  <si>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</si>
  <si>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</si>
  <si>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</si>
  <si>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</si>
  <si>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</si>
  <si>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</si>
  <si>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</si>
  <si>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</si>
  <si>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</si>
  <si>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</si>
  <si>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</si>
  <si>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</si>
  <si>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</si>
  <si>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</si>
  <si>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</si>
  <si>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</si>
  <si>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</si>
  <si>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</si>
  <si>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</si>
  <si>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</si>
  <si>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</si>
  <si>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</si>
  <si>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</si>
  <si>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</si>
  <si>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</si>
  <si>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</si>
  <si>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</si>
  <si>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</si>
  <si>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</si>
  <si>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</si>
  <si>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</si>
  <si>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</si>
  <si>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</si>
  <si>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</si>
  <si>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</si>
  <si>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</si>
  <si>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</si>
  <si>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</si>
  <si>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</si>
  <si>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</si>
  <si>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</si>
  <si>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</si>
  <si>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</si>
  <si>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</si>
  <si>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</si>
  <si>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</si>
  <si>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</si>
  <si>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</si>
  <si>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</si>
  <si>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</si>
  <si>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</si>
  <si>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</si>
  <si>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</si>
  <si>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</si>
  <si>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</si>
  <si>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</si>
  <si>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</si>
  <si>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</si>
  <si>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</si>
  <si>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</si>
  <si>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</si>
  <si>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</si>
  <si>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</si>
  <si>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</si>
  <si>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</si>
  <si>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</si>
  <si>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</si>
  <si>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</si>
  <si>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</si>
  <si>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</si>
  <si>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</si>
  <si>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</si>
  <si>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</si>
  <si>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</si>
  <si>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</si>
  <si>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</si>
  <si>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</si>
  <si>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</si>
  <si>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</si>
  <si>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</si>
  <si>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</si>
  <si>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</si>
  <si>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</si>
  <si>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</si>
  <si>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</si>
  <si>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</si>
  <si>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</si>
  <si>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</si>
  <si>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</si>
  <si>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</si>
  <si>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</si>
  <si>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</si>
  <si>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</si>
  <si>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</si>
  <si>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</si>
  <si>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</si>
  <si>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</si>
  <si>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</si>
  <si>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</si>
  <si>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</si>
  <si>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</si>
  <si>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</si>
  <si>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</si>
  <si>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</si>
  <si>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</si>
  <si>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</si>
  <si>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</si>
  <si>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</si>
  <si>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</si>
  <si>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</si>
  <si>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</si>
  <si>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</si>
  <si>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</si>
  <si>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</si>
  <si>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</si>
  <si>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</si>
  <si>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</si>
  <si>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</si>
  <si>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</si>
  <si>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</si>
  <si>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</si>
  <si>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</si>
  <si>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</si>
  <si>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</si>
  <si>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</si>
  <si>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</si>
  <si>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</si>
  <si>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</si>
  <si>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</si>
  <si>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</si>
  <si>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</si>
  <si>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</si>
  <si>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</si>
  <si>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</si>
  <si>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</si>
  <si>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</si>
  <si>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</si>
  <si>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</si>
  <si>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</si>
  <si>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</si>
  <si>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</si>
  <si>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</si>
  <si>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</si>
  <si>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</si>
  <si>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</si>
  <si>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</si>
  <si>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</si>
  <si>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</si>
  <si>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</si>
  <si>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</si>
  <si>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</si>
  <si>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</si>
  <si>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</si>
  <si>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</si>
  <si>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</si>
  <si>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</si>
  <si>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</si>
  <si>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</si>
  <si>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</si>
  <si>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</si>
  <si>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</si>
  <si>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</si>
  <si>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</si>
  <si>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</si>
  <si>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</si>
  <si>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</si>
  <si>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</si>
  <si>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</si>
  <si>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</si>
  <si>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</si>
  <si>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</si>
  <si>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</si>
  <si>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</si>
  <si>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</si>
  <si>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</si>
  <si>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</si>
  <si>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</si>
  <si>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</si>
  <si>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</si>
  <si>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</si>
  <si>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</si>
  <si>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</si>
  <si>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</si>
  <si>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</si>
  <si>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</si>
  <si>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</si>
  <si>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</si>
  <si>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</si>
  <si>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</si>
  <si>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</si>
  <si>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</si>
  <si>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</si>
  <si>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</si>
  <si>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</si>
  <si>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</si>
  <si>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</si>
  <si>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</si>
  <si>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</si>
  <si>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</si>
  <si>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</si>
  <si>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</si>
  <si>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</si>
  <si>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</si>
  <si>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</si>
  <si>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</si>
  <si>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</si>
  <si>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</si>
  <si>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</si>
  <si>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</si>
  <si>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</si>
  <si>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</si>
  <si>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</si>
  <si>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</si>
  <si>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</si>
  <si>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</si>
  <si>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</si>
  <si>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</si>
  <si>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</si>
  <si>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</si>
  <si>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</si>
  <si>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</si>
  <si>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</si>
  <si>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</si>
  <si>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</si>
  <si>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</si>
  <si>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</si>
  <si>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</si>
  <si>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</si>
  <si>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</si>
  <si>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</si>
  <si>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</si>
  <si>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</si>
  <si>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</si>
  <si>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</si>
  <si>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</si>
  <si>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</si>
  <si>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</si>
  <si>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</si>
  <si>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</si>
  <si>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</si>
  <si>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</si>
  <si>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</si>
  <si>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</si>
  <si>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</si>
  <si>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</si>
  <si>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</si>
  <si>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</si>
  <si>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</si>
  <si>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</si>
  <si>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</si>
  <si>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</si>
  <si>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</si>
  <si>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</si>
  <si>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</si>
  <si>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</si>
  <si>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</si>
  <si>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</si>
  <si>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</si>
  <si>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</si>
  <si>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</si>
  <si>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</si>
  <si>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</si>
  <si>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</si>
  <si>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</si>
  <si>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Hogares Infantiles H.I, de conformidad  con el manual operativo  de la modalidad institucional y las directrices  establecidas por el icbf en armonía con la política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</si>
  <si>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de conformidad con el manual operativo de la modalidad y las directrices establecidas por el ICBF en armonía con la política de estado para el desarrollo integral de la primera infancia de cero a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</si>
  <si>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</si>
  <si>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</si>
  <si>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</si>
  <si>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</si>
  <si>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 xml:space="preserve">Prestar el servicio de atención  a niños y niñas menores de 5 años o hasta su ingreso al grado de transición  con el fin de promover el desarrollo integral de la primera infancia  de conformidad con el manual operativo de la modalidad y las directrices establecidas por el ICBF en armonía con la política de estado para el desarrollo integral de la primera infancia de cero a siempre en el servicio centro de desarrollo infantil </t>
  </si>
  <si>
    <t>Prestar el servicio de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de regular las relaciones entre las partes derivadas de la entrega de aportes del icbf a la entidad administradora del servicio para que esta suma con su personal y bajo su exclusiva responsabilidad dicha atención.</t>
  </si>
  <si>
    <t>atender a la primera infancia en el marco de la estrategia de cero a siempre de conformidad con las directrices, lineamientos y parámetros establecido por el ICBF, así como regular las relaciones entre las partes derivada de la entrega de aportes del ICBF al contratista para que asuma con su personal y bajo su exclusiva responsabilidad dicha atención</t>
  </si>
  <si>
    <t>INSTITUTO COLOMBIANO DE BIENESTAR FAMILIAR</t>
  </si>
  <si>
    <t>70-0106-2020</t>
  </si>
  <si>
    <t>70-0077-2019</t>
  </si>
  <si>
    <t>70-0247-2018</t>
  </si>
  <si>
    <t>70-0243-2017</t>
  </si>
  <si>
    <t>70-0284-2017</t>
  </si>
  <si>
    <t>70-0369-2016</t>
  </si>
  <si>
    <t>70-0250-2016</t>
  </si>
  <si>
    <t>70-0619-2016</t>
  </si>
  <si>
    <t>70-0382-2016</t>
  </si>
  <si>
    <t>70-0115-2016</t>
  </si>
  <si>
    <t>70-0051-2015</t>
  </si>
  <si>
    <t>70-0391-2013</t>
  </si>
  <si>
    <t>70-0498-2012</t>
  </si>
  <si>
    <t xml:space="preserve">atender a la primera infancia en el marco de la estrategia de cero a siempre de conformidad con las directrices, lineamientos y parámetros establecido por el ICBF, así como regular las relaciones entre las partes derivada de la entrega de aportes del ICBF al contratista para que asuma con su personal y bajo su exclusiva responsabilidad dicha atención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</si>
  <si>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</si>
  <si>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entre los seis meses y menores de 5 años de edad, con vulnerabilidad económica y social prioritariamente a quine s por razones de trabajo de sus padres o adultos responsables de su cuidado permanecen solos temporalmente y a los hijos de familia en situación de desplazamiento</t>
  </si>
  <si>
    <t>701820110052</t>
  </si>
  <si>
    <t>Brindar atención integral a niños y niñas entre los seis meses y menores de 5 años de edad, con vulnerabilidad económica y social prioritariamente a quine s por razones de trabajo de sus padres o adultos responsables de su cuidado permanecen solos temporalmente y a los hijos de familia en situación de desplazamiento.</t>
  </si>
  <si>
    <t>701820100045</t>
  </si>
  <si>
    <t>701820090108</t>
  </si>
  <si>
    <t>70-0123-2008</t>
  </si>
  <si>
    <t>70-0011-2007</t>
  </si>
  <si>
    <t>Realizar eventos de promoción y capacitación a los servidores públicos del ICBF, agentes educativos de la modalidad HCB, HI, mediante estrategia pedagógica aplicada en los niños y niñas de 4 años, con el fin promocionar comportamientos pro-sociales en las familias</t>
  </si>
  <si>
    <t>700420090636</t>
  </si>
  <si>
    <t>Dinamizar las expresiones artísticas y la identidad cultural como estrategia para la promoción y divulgación de derechos de los niños, desde la primera infancia.</t>
  </si>
  <si>
    <t>Convenio Nº 1269-2010</t>
  </si>
  <si>
    <t xml:space="preserve">MINISTERIO DE CULTURA </t>
  </si>
  <si>
    <t xml:space="preserve">colorín coloreando </t>
  </si>
  <si>
    <t>Convenio Nº 1296-2009</t>
  </si>
  <si>
    <t>Convenio Nº 1280-2009</t>
  </si>
  <si>
    <t xml:space="preserve">IV festival infantil y juvenil sabanero del acordeón </t>
  </si>
  <si>
    <t>Convenio Nº 1466-2008</t>
  </si>
  <si>
    <t>la dinámica sociocultural como estrategia para el aprendizaje y participación de la población infantil y juvenil localizados en los sectores deprimidos del municipio de Sincelejo-sucre año 2008</t>
  </si>
  <si>
    <t>Convenio Nº 260/07</t>
  </si>
  <si>
    <t>tercer  festival infantil y juvensil sabanero del acordeón en Sincelejo-sucre</t>
  </si>
  <si>
    <t>Convenio Nº 847-2007</t>
  </si>
  <si>
    <t>la dinámica sociocultural como estrategia para el aprendizaje y participación de la población infantil y juvenil localizados en los sectores deprimidos del municipio de Sincelejo-sucre año 2007</t>
  </si>
  <si>
    <t>Convenio Nº 0840-2006</t>
  </si>
  <si>
    <t>la dinámica sociocultural como estrategia para el aprendizaje y participación de la población infantil y juvenil localizados en los sectores deprimidos del municipio de Sincelejo-sucre año 2006</t>
  </si>
  <si>
    <t>Convenio  Nº 405-2005</t>
  </si>
  <si>
    <t>construir con la del proyecto de vida de la población infantil, juvenil y mujer cabeza de familia de los actores deprimidos del municipio de Sincelejo, mediante la aplicación de actividades dimanco-socioculturales y acciones de aprendizaje con énfasis en valores</t>
  </si>
  <si>
    <t>Convenio Nº 1890-2005</t>
  </si>
  <si>
    <t>Segundo festival infantil y juvenil sabanero de acordeón en  Sincelejo sucre.</t>
  </si>
  <si>
    <t>Convenio Nº 1372-2004</t>
  </si>
  <si>
    <t xml:space="preserve">la dinámica sociocultural como estrategia para el aprendizaje y participación de la población infantil y mujeres desplazadas cabezas de familias </t>
  </si>
  <si>
    <t xml:space="preserve">Convenio Nº 1542/01 
Proyecto 70-204-0001
</t>
  </si>
  <si>
    <t>desarrollo de actividades conjuntas para la financiación, administración y ejecución del proyecto CANALIZACION QUEBRADA CANTARRANA EN EL MUNICIPIO DE COLOSO-SUCRE</t>
  </si>
  <si>
    <t>FONDO DE INVERSION PARA LA PAZ FIP</t>
  </si>
  <si>
    <t xml:space="preserve">Convenio Nº 1543/01 
Proyecto 70-204-0002
</t>
  </si>
  <si>
    <t>desarrollo de actividades conjuntas para la financiación, administración y ejecución del proyecto CONSTRUCCION DE CUNETAS Y BORDILLOS EN EL MUNICPIO DE COLOSO</t>
  </si>
  <si>
    <t xml:space="preserve">Convenio Nº 1544/01 
Proyecto 70-204-0003
</t>
  </si>
  <si>
    <t>desarrollo de actividades conjuntas para la financiación, administración y ejecución del proyecto PAVIMENTACION CALLE 13 CARRERA 2 A CARRECA 5 DEL MUNICIPIO DE COLOSO SUCRE</t>
  </si>
  <si>
    <t>MIRYAM BELTRAN ZUCCARDI</t>
  </si>
  <si>
    <t xml:space="preserve">CALLE 15 4 A15 BARRIO MEDIA LUNA </t>
  </si>
  <si>
    <t xml:space="preserve">el contratista del presente contrato se compromete para con el instituto capacitar a personal del sistema nacional de bienestar familiar en la manipulacion, preparacion y uso de frijol soya y sus derivados en el municipio de sincelejo, y asi como en los minicipios del area de
influencia de los centros zonales de prevencion, norte, boston y mojana conuna cobertura de 13.249 mujeres de los 24 municipios del departamento de sucre.
el contratista del presente contrato se compromete para con el instituto capacitar a personal del sistema nacional de bienestar familiar en la manipulacion, preparacion y uso de frijol soya y sus derivados en el municipio de sincelejo, y asi como en los minicipios del area de
influencia de los centros zonales de prevencion, norte, boston y mojana conuna cobertura de 13.249 mujeres de los 24 municipios del departamento de sucre.
</t>
  </si>
  <si>
    <t>70 - 0270 - 1999</t>
  </si>
  <si>
    <t xml:space="preserve">PRESTAR EL SERVICIO DE DESARROLLO INFANTIL –CDI-- DE CONFORMIDAD CON EL MANUAL OPERATIVO DE LA MODALIADA FAMILIAR LAS DIRECTRICES ESTABLECIDAS POR EL ICBF EN  ARMONIA CON LA POLITICA DE ESTADO PARA EL DESARROLLO INTEGRAL DE LA PRIMERA INFANCIA DE CERO A SIEMPRE
</t>
  </si>
  <si>
    <t>70 - 0081 - 2019</t>
  </si>
  <si>
    <t>3157551048-3157556641</t>
  </si>
  <si>
    <t>miryambeltranz@yahoo.com</t>
  </si>
  <si>
    <t>No 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</si>
</sst>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2746</v>
      </c>
      <c r="D15" s="35"/>
      <c r="E15" s="35"/>
      <c r="F15" s="5"/>
      <c r="G15" s="32" t="s">
        <v>1168</v>
      </c>
      <c r="H15" s="103" t="s">
        <v>453</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823001710</v>
      </c>
      <c r="C20" s="5"/>
      <c r="D20" s="73"/>
      <c r="E20" s="5"/>
      <c r="F20" s="5"/>
      <c r="G20" s="5"/>
      <c r="H20" s="241"/>
      <c r="I20" s="146" t="s">
        <v>453</v>
      </c>
      <c r="J20" s="147" t="s">
        <v>963</v>
      </c>
      <c r="K20" s="148">
        <v>2503033400</v>
      </c>
      <c r="L20" s="149">
        <v>44193</v>
      </c>
      <c r="M20" s="149">
        <v>44561</v>
      </c>
      <c r="N20" s="132">
        <f>+(M20-L20)/30</f>
        <v>12.266666666666667</v>
      </c>
      <c r="O20" s="135"/>
      <c r="U20" s="131"/>
      <c r="V20" s="105">
        <f ca="1">NOW()</f>
        <v>44193.767091319445</v>
      </c>
      <c r="W20" s="105">
        <f ca="1">NOW()</f>
        <v>44193.767091319445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MUJER SIGLO XXI</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2685</v>
      </c>
      <c r="C48" s="110" t="s">
        <v>31</v>
      </c>
      <c r="D48" s="118" t="s">
        <v>2686</v>
      </c>
      <c r="E48" s="142">
        <v>43854</v>
      </c>
      <c r="F48" s="142">
        <v>44196</v>
      </c>
      <c r="G48" s="157">
        <f>IF(AND(E48&lt;&gt;"",F48&lt;&gt;""),((F48-E48)/30),"")</f>
        <v>11.4</v>
      </c>
      <c r="H48" s="112" t="s">
        <v>2700</v>
      </c>
      <c r="I48" s="111" t="s">
        <v>453</v>
      </c>
      <c r="J48" s="111" t="s">
        <v>963</v>
      </c>
      <c r="K48" s="120">
        <v>2687495085</v>
      </c>
      <c r="L48" s="113" t="s">
        <v>1148</v>
      </c>
      <c r="M48" s="114">
        <v>1</v>
      </c>
      <c r="N48" s="113" t="s">
        <v>1151</v>
      </c>
      <c r="O48" s="113" t="s">
        <v>1148</v>
      </c>
      <c r="P48" s="78"/>
    </row>
    <row r="49" spans="1:16" s="6" customFormat="1" ht="24.75" customHeight="1" x14ac:dyDescent="0.25">
      <c r="A49" s="140">
        <v>2</v>
      </c>
      <c r="B49" s="119" t="s">
        <v>2685</v>
      </c>
      <c r="C49" s="110" t="s">
        <v>31</v>
      </c>
      <c r="D49" s="118" t="s">
        <v>2687</v>
      </c>
      <c r="E49" s="142">
        <v>43485</v>
      </c>
      <c r="F49" s="142">
        <v>43811</v>
      </c>
      <c r="G49" s="157">
        <f t="shared" ref="G49:G50" si="2">IF(AND(E49&lt;&gt;"",F49&lt;&gt;""),((F49-E49)/30),"")</f>
        <v>10.866666666666667</v>
      </c>
      <c r="H49" s="119" t="s">
        <v>2676</v>
      </c>
      <c r="I49" s="111" t="s">
        <v>453</v>
      </c>
      <c r="J49" s="111" t="s">
        <v>963</v>
      </c>
      <c r="K49" s="120">
        <v>2250727152</v>
      </c>
      <c r="L49" s="113" t="s">
        <v>1148</v>
      </c>
      <c r="M49" s="114">
        <v>1</v>
      </c>
      <c r="N49" s="113" t="s">
        <v>27</v>
      </c>
      <c r="O49" s="113" t="s">
        <v>1148</v>
      </c>
      <c r="P49" s="78"/>
    </row>
    <row r="50" spans="1:16" s="6" customFormat="1" ht="24.75" customHeight="1" x14ac:dyDescent="0.25">
      <c r="A50" s="140">
        <v>3</v>
      </c>
      <c r="B50" s="119" t="s">
        <v>2685</v>
      </c>
      <c r="C50" s="110" t="s">
        <v>31</v>
      </c>
      <c r="D50" s="118" t="s">
        <v>2688</v>
      </c>
      <c r="E50" s="142">
        <v>43405</v>
      </c>
      <c r="F50" s="142">
        <v>43442</v>
      </c>
      <c r="G50" s="157">
        <f t="shared" si="2"/>
        <v>1.2333333333333334</v>
      </c>
      <c r="H50" s="116" t="s">
        <v>2677</v>
      </c>
      <c r="I50" s="111" t="s">
        <v>453</v>
      </c>
      <c r="J50" s="111" t="s">
        <v>963</v>
      </c>
      <c r="K50" s="120">
        <v>241290088</v>
      </c>
      <c r="L50" s="113" t="s">
        <v>1148</v>
      </c>
      <c r="M50" s="114">
        <v>1</v>
      </c>
      <c r="N50" s="113" t="s">
        <v>27</v>
      </c>
      <c r="O50" s="113" t="s">
        <v>1148</v>
      </c>
      <c r="P50" s="78"/>
    </row>
    <row r="51" spans="1:16" s="6" customFormat="1" ht="24.75" customHeight="1" outlineLevel="1" x14ac:dyDescent="0.25">
      <c r="A51" s="140">
        <v>4</v>
      </c>
      <c r="B51" s="119" t="s">
        <v>2685</v>
      </c>
      <c r="C51" s="110" t="s">
        <v>31</v>
      </c>
      <c r="D51" s="118" t="s">
        <v>2689</v>
      </c>
      <c r="E51" s="142">
        <v>43040</v>
      </c>
      <c r="F51" s="142">
        <v>43312</v>
      </c>
      <c r="G51" s="157">
        <f t="shared" ref="G51:G107" si="3">IF(AND(E51&lt;&gt;"",F51&lt;&gt;""),((F51-E51)/30),"")</f>
        <v>9.0666666666666664</v>
      </c>
      <c r="H51" s="119" t="s">
        <v>2678</v>
      </c>
      <c r="I51" s="111" t="s">
        <v>453</v>
      </c>
      <c r="J51" s="111" t="s">
        <v>963</v>
      </c>
      <c r="K51" s="120">
        <v>2334106947</v>
      </c>
      <c r="L51" s="113" t="s">
        <v>1148</v>
      </c>
      <c r="M51" s="114">
        <v>1</v>
      </c>
      <c r="N51" s="113" t="s">
        <v>27</v>
      </c>
      <c r="O51" s="113" t="s">
        <v>26</v>
      </c>
      <c r="P51" s="78"/>
    </row>
    <row r="52" spans="1:16" s="7" customFormat="1" ht="24.75" customHeight="1" outlineLevel="1" x14ac:dyDescent="0.25">
      <c r="A52" s="141">
        <v>5</v>
      </c>
      <c r="B52" s="119" t="s">
        <v>2685</v>
      </c>
      <c r="C52" s="110" t="s">
        <v>31</v>
      </c>
      <c r="D52" s="118" t="s">
        <v>2690</v>
      </c>
      <c r="E52" s="142">
        <v>43076</v>
      </c>
      <c r="F52" s="142">
        <v>43312</v>
      </c>
      <c r="G52" s="157">
        <f t="shared" si="3"/>
        <v>7.8666666666666663</v>
      </c>
      <c r="H52" s="116" t="s">
        <v>2679</v>
      </c>
      <c r="I52" s="111" t="s">
        <v>453</v>
      </c>
      <c r="J52" s="111" t="s">
        <v>963</v>
      </c>
      <c r="K52" s="120">
        <v>2110623817</v>
      </c>
      <c r="L52" s="113" t="s">
        <v>1148</v>
      </c>
      <c r="M52" s="114">
        <v>1</v>
      </c>
      <c r="N52" s="113" t="s">
        <v>27</v>
      </c>
      <c r="O52" s="113" t="s">
        <v>1148</v>
      </c>
      <c r="P52" s="79"/>
    </row>
    <row r="53" spans="1:16" s="7" customFormat="1" ht="24.75" customHeight="1" outlineLevel="1" x14ac:dyDescent="0.25">
      <c r="A53" s="141">
        <v>6</v>
      </c>
      <c r="B53" s="119" t="s">
        <v>2685</v>
      </c>
      <c r="C53" s="110" t="s">
        <v>31</v>
      </c>
      <c r="D53" s="118" t="s">
        <v>2691</v>
      </c>
      <c r="E53" s="142">
        <v>42521</v>
      </c>
      <c r="F53" s="142">
        <v>42674</v>
      </c>
      <c r="G53" s="157">
        <f t="shared" si="3"/>
        <v>5.0999999999999996</v>
      </c>
      <c r="H53" s="116" t="s">
        <v>2680</v>
      </c>
      <c r="I53" s="111" t="s">
        <v>453</v>
      </c>
      <c r="J53" s="111" t="s">
        <v>963</v>
      </c>
      <c r="K53" s="120">
        <v>726367194</v>
      </c>
      <c r="L53" s="113" t="s">
        <v>1148</v>
      </c>
      <c r="M53" s="114">
        <v>1</v>
      </c>
      <c r="N53" s="113" t="s">
        <v>27</v>
      </c>
      <c r="O53" s="113" t="s">
        <v>26</v>
      </c>
      <c r="P53" s="79"/>
    </row>
    <row r="54" spans="1:16" s="7" customFormat="1" ht="24.75" customHeight="1" outlineLevel="1" x14ac:dyDescent="0.25">
      <c r="A54" s="141">
        <v>7</v>
      </c>
      <c r="B54" s="119" t="s">
        <v>2685</v>
      </c>
      <c r="C54" s="110" t="s">
        <v>31</v>
      </c>
      <c r="D54" s="118" t="s">
        <v>2692</v>
      </c>
      <c r="E54" s="142">
        <v>43405</v>
      </c>
      <c r="F54" s="142">
        <v>43434</v>
      </c>
      <c r="G54" s="157">
        <f t="shared" si="3"/>
        <v>0.96666666666666667</v>
      </c>
      <c r="H54" s="119" t="s">
        <v>2681</v>
      </c>
      <c r="I54" s="111" t="s">
        <v>453</v>
      </c>
      <c r="J54" s="111" t="s">
        <v>963</v>
      </c>
      <c r="K54" s="115">
        <v>242285068</v>
      </c>
      <c r="L54" s="113" t="s">
        <v>1148</v>
      </c>
      <c r="M54" s="114">
        <v>1</v>
      </c>
      <c r="N54" s="113" t="s">
        <v>27</v>
      </c>
      <c r="O54" s="113" t="s">
        <v>1148</v>
      </c>
      <c r="P54" s="79"/>
    </row>
    <row r="55" spans="1:16" s="7" customFormat="1" ht="24.75" customHeight="1" outlineLevel="1" x14ac:dyDescent="0.25">
      <c r="A55" s="141">
        <v>8</v>
      </c>
      <c r="B55" s="119" t="s">
        <v>2685</v>
      </c>
      <c r="C55" s="110" t="s">
        <v>31</v>
      </c>
      <c r="D55" s="118" t="s">
        <v>2693</v>
      </c>
      <c r="E55" s="142">
        <v>42719</v>
      </c>
      <c r="F55" s="142">
        <v>43084</v>
      </c>
      <c r="G55" s="157">
        <f t="shared" si="3"/>
        <v>12.166666666666666</v>
      </c>
      <c r="H55" s="119" t="s">
        <v>2682</v>
      </c>
      <c r="I55" s="111" t="s">
        <v>453</v>
      </c>
      <c r="J55" s="111" t="s">
        <v>963</v>
      </c>
      <c r="K55" s="115">
        <v>3217437916</v>
      </c>
      <c r="L55" s="113" t="s">
        <v>1148</v>
      </c>
      <c r="M55" s="114">
        <v>1</v>
      </c>
      <c r="N55" s="113" t="s">
        <v>27</v>
      </c>
      <c r="O55" s="113" t="s">
        <v>1148</v>
      </c>
      <c r="P55" s="79"/>
    </row>
    <row r="56" spans="1:16" s="7" customFormat="1" ht="24.75" customHeight="1" outlineLevel="1" x14ac:dyDescent="0.25">
      <c r="A56" s="141">
        <v>9</v>
      </c>
      <c r="B56" s="119" t="s">
        <v>2685</v>
      </c>
      <c r="C56" s="110" t="s">
        <v>31</v>
      </c>
      <c r="D56" s="118" t="s">
        <v>2694</v>
      </c>
      <c r="E56" s="142">
        <v>42548</v>
      </c>
      <c r="F56" s="142">
        <v>42674</v>
      </c>
      <c r="G56" s="157">
        <f t="shared" si="3"/>
        <v>4.2</v>
      </c>
      <c r="H56" s="119" t="s">
        <v>2680</v>
      </c>
      <c r="I56" s="111" t="s">
        <v>453</v>
      </c>
      <c r="J56" s="111" t="s">
        <v>963</v>
      </c>
      <c r="K56" s="115">
        <v>891856110</v>
      </c>
      <c r="L56" s="113" t="s">
        <v>1148</v>
      </c>
      <c r="M56" s="114">
        <v>1</v>
      </c>
      <c r="N56" s="113" t="s">
        <v>27</v>
      </c>
      <c r="O56" s="113" t="s">
        <v>26</v>
      </c>
      <c r="P56" s="79"/>
    </row>
    <row r="57" spans="1:16" s="7" customFormat="1" ht="24.75" customHeight="1" outlineLevel="1" x14ac:dyDescent="0.25">
      <c r="A57" s="141">
        <v>10</v>
      </c>
      <c r="B57" s="119" t="s">
        <v>2685</v>
      </c>
      <c r="C57" s="65" t="s">
        <v>31</v>
      </c>
      <c r="D57" s="118" t="s">
        <v>2695</v>
      </c>
      <c r="E57" s="142">
        <v>42401</v>
      </c>
      <c r="F57" s="142">
        <v>42521</v>
      </c>
      <c r="G57" s="157">
        <f t="shared" si="3"/>
        <v>4</v>
      </c>
      <c r="H57" s="119" t="s">
        <v>2683</v>
      </c>
      <c r="I57" s="63" t="s">
        <v>453</v>
      </c>
      <c r="J57" s="63" t="s">
        <v>963</v>
      </c>
      <c r="K57" s="120">
        <v>574569457</v>
      </c>
      <c r="L57" s="65" t="s">
        <v>1148</v>
      </c>
      <c r="M57" s="114">
        <v>1</v>
      </c>
      <c r="N57" s="65" t="s">
        <v>27</v>
      </c>
      <c r="O57" s="65" t="s">
        <v>1148</v>
      </c>
      <c r="P57" s="79"/>
    </row>
    <row r="58" spans="1:16" s="7" customFormat="1" ht="24.75" customHeight="1" outlineLevel="1" x14ac:dyDescent="0.25">
      <c r="A58" s="141">
        <v>11</v>
      </c>
      <c r="B58" s="119" t="s">
        <v>2685</v>
      </c>
      <c r="C58" s="65" t="s">
        <v>31</v>
      </c>
      <c r="D58" s="118" t="s">
        <v>2696</v>
      </c>
      <c r="E58" s="142">
        <v>42030</v>
      </c>
      <c r="F58" s="142">
        <v>42369</v>
      </c>
      <c r="G58" s="157">
        <f t="shared" si="3"/>
        <v>11.3</v>
      </c>
      <c r="H58" s="119" t="s">
        <v>2680</v>
      </c>
      <c r="I58" s="63" t="s">
        <v>453</v>
      </c>
      <c r="J58" s="63" t="s">
        <v>963</v>
      </c>
      <c r="K58" s="120">
        <v>1704261428</v>
      </c>
      <c r="L58" s="65" t="s">
        <v>1148</v>
      </c>
      <c r="M58" s="114">
        <v>1</v>
      </c>
      <c r="N58" s="65" t="s">
        <v>27</v>
      </c>
      <c r="O58" s="65" t="s">
        <v>26</v>
      </c>
      <c r="P58" s="79"/>
    </row>
    <row r="59" spans="1:16" s="7" customFormat="1" ht="24.75" customHeight="1" outlineLevel="1" x14ac:dyDescent="0.25">
      <c r="A59" s="141">
        <v>12</v>
      </c>
      <c r="B59" s="119" t="s">
        <v>2685</v>
      </c>
      <c r="C59" s="65" t="s">
        <v>31</v>
      </c>
      <c r="D59" s="118" t="s">
        <v>2697</v>
      </c>
      <c r="E59" s="142">
        <v>41621</v>
      </c>
      <c r="F59" s="142">
        <v>42004</v>
      </c>
      <c r="G59" s="157">
        <f t="shared" si="3"/>
        <v>12.766666666666667</v>
      </c>
      <c r="H59" s="119" t="s">
        <v>2684</v>
      </c>
      <c r="I59" s="63" t="s">
        <v>453</v>
      </c>
      <c r="J59" s="63" t="s">
        <v>963</v>
      </c>
      <c r="K59" s="120">
        <v>380449476</v>
      </c>
      <c r="L59" s="65" t="s">
        <v>1148</v>
      </c>
      <c r="M59" s="114">
        <v>1</v>
      </c>
      <c r="N59" s="65" t="s">
        <v>27</v>
      </c>
      <c r="O59" s="65" t="s">
        <v>1148</v>
      </c>
      <c r="P59" s="79"/>
    </row>
    <row r="60" spans="1:16" s="7" customFormat="1" ht="24.75" customHeight="1" outlineLevel="1" x14ac:dyDescent="0.25">
      <c r="A60" s="141">
        <v>13</v>
      </c>
      <c r="B60" s="119" t="s">
        <v>2685</v>
      </c>
      <c r="C60" s="65" t="s">
        <v>31</v>
      </c>
      <c r="D60" s="118" t="s">
        <v>2698</v>
      </c>
      <c r="E60" s="142">
        <v>41253</v>
      </c>
      <c r="F60" s="142">
        <v>42004</v>
      </c>
      <c r="G60" s="157">
        <f t="shared" si="3"/>
        <v>25.033333333333335</v>
      </c>
      <c r="H60" s="64" t="s">
        <v>2699</v>
      </c>
      <c r="I60" s="63" t="s">
        <v>453</v>
      </c>
      <c r="J60" s="63" t="s">
        <v>963</v>
      </c>
      <c r="K60" s="120">
        <v>2194278082</v>
      </c>
      <c r="L60" s="65" t="s">
        <v>1148</v>
      </c>
      <c r="M60" s="114">
        <v>1</v>
      </c>
      <c r="N60" s="65" t="s">
        <v>27</v>
      </c>
      <c r="O60" s="65" t="s">
        <v>26</v>
      </c>
      <c r="P60" s="79"/>
    </row>
    <row r="61" spans="1:16" s="7" customFormat="1" ht="24.75" customHeight="1" outlineLevel="1" x14ac:dyDescent="0.25">
      <c r="A61" s="141">
        <v>14</v>
      </c>
      <c r="B61" s="119" t="s">
        <v>2685</v>
      </c>
      <c r="C61" s="65" t="s">
        <v>31</v>
      </c>
      <c r="D61" s="63" t="s">
        <v>2702</v>
      </c>
      <c r="E61" s="142">
        <v>40555</v>
      </c>
      <c r="F61" s="142">
        <v>40889</v>
      </c>
      <c r="G61" s="157">
        <f t="shared" si="3"/>
        <v>11.133333333333333</v>
      </c>
      <c r="H61" s="64" t="s">
        <v>2701</v>
      </c>
      <c r="I61" s="63" t="s">
        <v>453</v>
      </c>
      <c r="J61" s="63" t="s">
        <v>963</v>
      </c>
      <c r="K61" s="66">
        <v>645171444</v>
      </c>
      <c r="L61" s="65" t="s">
        <v>1148</v>
      </c>
      <c r="M61" s="67">
        <v>1</v>
      </c>
      <c r="N61" s="65" t="s">
        <v>27</v>
      </c>
      <c r="O61" s="65" t="s">
        <v>1148</v>
      </c>
      <c r="P61" s="79"/>
    </row>
    <row r="62" spans="1:16" s="7" customFormat="1" ht="24.75" customHeight="1" outlineLevel="1" x14ac:dyDescent="0.25">
      <c r="A62" s="141">
        <v>15</v>
      </c>
      <c r="B62" s="119" t="s">
        <v>2685</v>
      </c>
      <c r="C62" s="65" t="s">
        <v>31</v>
      </c>
      <c r="D62" s="63" t="s">
        <v>2704</v>
      </c>
      <c r="E62" s="142">
        <v>40211</v>
      </c>
      <c r="F62" s="142">
        <v>40539</v>
      </c>
      <c r="G62" s="157">
        <f t="shared" si="3"/>
        <v>10.933333333333334</v>
      </c>
      <c r="H62" s="64" t="s">
        <v>2703</v>
      </c>
      <c r="I62" s="63" t="s">
        <v>453</v>
      </c>
      <c r="J62" s="63" t="s">
        <v>963</v>
      </c>
      <c r="K62" s="66">
        <v>626561930</v>
      </c>
      <c r="L62" s="65" t="s">
        <v>1148</v>
      </c>
      <c r="M62" s="114">
        <v>1</v>
      </c>
      <c r="N62" s="65" t="s">
        <v>27</v>
      </c>
      <c r="O62" s="65" t="s">
        <v>1148</v>
      </c>
      <c r="P62" s="79"/>
    </row>
    <row r="63" spans="1:16" s="7" customFormat="1" ht="24.75" customHeight="1" outlineLevel="1" x14ac:dyDescent="0.25">
      <c r="A63" s="141">
        <v>16</v>
      </c>
      <c r="B63" s="119" t="s">
        <v>2685</v>
      </c>
      <c r="C63" s="65" t="s">
        <v>31</v>
      </c>
      <c r="D63" s="63" t="s">
        <v>2705</v>
      </c>
      <c r="E63" s="142">
        <v>43857</v>
      </c>
      <c r="F63" s="142">
        <v>44192</v>
      </c>
      <c r="G63" s="157">
        <f t="shared" si="3"/>
        <v>11.166666666666666</v>
      </c>
      <c r="H63" s="64" t="s">
        <v>2701</v>
      </c>
      <c r="I63" s="63" t="s">
        <v>453</v>
      </c>
      <c r="J63" s="63" t="s">
        <v>963</v>
      </c>
      <c r="K63" s="66">
        <v>597680929</v>
      </c>
      <c r="L63" s="65" t="s">
        <v>1148</v>
      </c>
      <c r="M63" s="114">
        <v>1</v>
      </c>
      <c r="N63" s="65" t="s">
        <v>27</v>
      </c>
      <c r="O63" s="65" t="s">
        <v>1148</v>
      </c>
      <c r="P63" s="79"/>
    </row>
    <row r="64" spans="1:16" s="7" customFormat="1" ht="24.75" customHeight="1" outlineLevel="1" x14ac:dyDescent="0.25">
      <c r="A64" s="141">
        <v>17</v>
      </c>
      <c r="B64" s="119" t="s">
        <v>2685</v>
      </c>
      <c r="C64" s="65" t="s">
        <v>31</v>
      </c>
      <c r="D64" s="63" t="s">
        <v>2706</v>
      </c>
      <c r="E64" s="142">
        <v>39472</v>
      </c>
      <c r="F64" s="142">
        <v>39813</v>
      </c>
      <c r="G64" s="157">
        <f t="shared" si="3"/>
        <v>11.366666666666667</v>
      </c>
      <c r="H64" s="64" t="s">
        <v>2701</v>
      </c>
      <c r="I64" s="63" t="s">
        <v>453</v>
      </c>
      <c r="J64" s="63" t="s">
        <v>963</v>
      </c>
      <c r="K64" s="66">
        <v>332024206</v>
      </c>
      <c r="L64" s="65" t="s">
        <v>1148</v>
      </c>
      <c r="M64" s="114">
        <v>1</v>
      </c>
      <c r="N64" s="65" t="s">
        <v>27</v>
      </c>
      <c r="O64" s="65" t="s">
        <v>1148</v>
      </c>
      <c r="P64" s="79"/>
    </row>
    <row r="65" spans="1:16" s="7" customFormat="1" ht="24.75" customHeight="1" outlineLevel="1" x14ac:dyDescent="0.25">
      <c r="A65" s="141">
        <v>18</v>
      </c>
      <c r="B65" s="119" t="s">
        <v>2685</v>
      </c>
      <c r="C65" s="65" t="s">
        <v>31</v>
      </c>
      <c r="D65" s="63" t="s">
        <v>2707</v>
      </c>
      <c r="E65" s="142">
        <v>39122</v>
      </c>
      <c r="F65" s="142">
        <v>39447</v>
      </c>
      <c r="G65" s="157">
        <f t="shared" si="3"/>
        <v>10.833333333333334</v>
      </c>
      <c r="H65" s="64" t="s">
        <v>2701</v>
      </c>
      <c r="I65" s="63" t="s">
        <v>453</v>
      </c>
      <c r="J65" s="63" t="s">
        <v>963</v>
      </c>
      <c r="K65" s="66">
        <v>332024206</v>
      </c>
      <c r="L65" s="65" t="s">
        <v>1148</v>
      </c>
      <c r="M65" s="114">
        <v>1</v>
      </c>
      <c r="N65" s="65" t="s">
        <v>27</v>
      </c>
      <c r="O65" s="65" t="s">
        <v>1148</v>
      </c>
      <c r="P65" s="79"/>
    </row>
    <row r="66" spans="1:16" s="7" customFormat="1" ht="24.75" customHeight="1" outlineLevel="1" x14ac:dyDescent="0.25">
      <c r="A66" s="141">
        <v>19</v>
      </c>
      <c r="B66" s="119" t="s">
        <v>2685</v>
      </c>
      <c r="C66" s="65" t="s">
        <v>31</v>
      </c>
      <c r="D66" s="63" t="s">
        <v>2709</v>
      </c>
      <c r="E66" s="142">
        <v>40120</v>
      </c>
      <c r="F66" s="142">
        <v>40150</v>
      </c>
      <c r="G66" s="157">
        <f t="shared" si="3"/>
        <v>1</v>
      </c>
      <c r="H66" s="64" t="s">
        <v>2708</v>
      </c>
      <c r="I66" s="63" t="s">
        <v>453</v>
      </c>
      <c r="J66" s="63" t="s">
        <v>963</v>
      </c>
      <c r="K66" s="66">
        <v>49000000</v>
      </c>
      <c r="L66" s="65" t="s">
        <v>1148</v>
      </c>
      <c r="M66" s="114">
        <v>1</v>
      </c>
      <c r="N66" s="65" t="s">
        <v>27</v>
      </c>
      <c r="O66" s="65" t="s">
        <v>1148</v>
      </c>
      <c r="P66" s="79"/>
    </row>
    <row r="67" spans="1:16" s="7" customFormat="1" ht="24.75" customHeight="1" outlineLevel="1" x14ac:dyDescent="0.25">
      <c r="A67" s="141">
        <v>20</v>
      </c>
      <c r="B67" s="119" t="s">
        <v>2712</v>
      </c>
      <c r="C67" s="65" t="s">
        <v>31</v>
      </c>
      <c r="D67" s="63" t="s">
        <v>2711</v>
      </c>
      <c r="E67" s="142">
        <v>40513</v>
      </c>
      <c r="F67" s="142">
        <v>40542</v>
      </c>
      <c r="G67" s="157">
        <f t="shared" si="3"/>
        <v>0.96666666666666667</v>
      </c>
      <c r="H67" s="64" t="s">
        <v>2710</v>
      </c>
      <c r="I67" s="63" t="s">
        <v>453</v>
      </c>
      <c r="J67" s="63" t="s">
        <v>963</v>
      </c>
      <c r="K67" s="66">
        <v>10350000</v>
      </c>
      <c r="L67" s="65" t="s">
        <v>1148</v>
      </c>
      <c r="M67" s="114">
        <v>1</v>
      </c>
      <c r="N67" s="65" t="s">
        <v>27</v>
      </c>
      <c r="O67" s="65" t="s">
        <v>1148</v>
      </c>
      <c r="P67" s="79"/>
    </row>
    <row r="68" spans="1:16" s="7" customFormat="1" ht="24.75" customHeight="1" outlineLevel="1" x14ac:dyDescent="0.25">
      <c r="A68" s="141">
        <v>21</v>
      </c>
      <c r="B68" s="119" t="s">
        <v>2712</v>
      </c>
      <c r="C68" s="65" t="s">
        <v>31</v>
      </c>
      <c r="D68" s="63" t="s">
        <v>2714</v>
      </c>
      <c r="E68" s="142">
        <v>40212</v>
      </c>
      <c r="F68" s="142">
        <v>40451</v>
      </c>
      <c r="G68" s="157">
        <f t="shared" si="3"/>
        <v>7.9666666666666668</v>
      </c>
      <c r="H68" s="64" t="s">
        <v>2713</v>
      </c>
      <c r="I68" s="63" t="s">
        <v>453</v>
      </c>
      <c r="J68" s="63" t="s">
        <v>963</v>
      </c>
      <c r="K68" s="66">
        <v>8165000</v>
      </c>
      <c r="L68" s="65" t="s">
        <v>1148</v>
      </c>
      <c r="M68" s="114">
        <v>1</v>
      </c>
      <c r="N68" s="65" t="s">
        <v>27</v>
      </c>
      <c r="O68" s="65" t="s">
        <v>1148</v>
      </c>
      <c r="P68" s="79"/>
    </row>
    <row r="69" spans="1:16" s="7" customFormat="1" ht="24.75" customHeight="1" outlineLevel="1" x14ac:dyDescent="0.25">
      <c r="A69" s="141">
        <v>22</v>
      </c>
      <c r="B69" s="119" t="s">
        <v>2712</v>
      </c>
      <c r="C69" s="65" t="s">
        <v>31</v>
      </c>
      <c r="D69" s="63" t="s">
        <v>2715</v>
      </c>
      <c r="E69" s="142">
        <v>40188</v>
      </c>
      <c r="F69" s="142">
        <v>40252</v>
      </c>
      <c r="G69" s="157">
        <f t="shared" si="3"/>
        <v>2.1333333333333333</v>
      </c>
      <c r="H69" s="64" t="s">
        <v>2716</v>
      </c>
      <c r="I69" s="63" t="s">
        <v>453</v>
      </c>
      <c r="J69" s="63" t="s">
        <v>963</v>
      </c>
      <c r="K69" s="66">
        <v>7000000</v>
      </c>
      <c r="L69" s="65" t="s">
        <v>1148</v>
      </c>
      <c r="M69" s="114">
        <v>1</v>
      </c>
      <c r="N69" s="65" t="s">
        <v>27</v>
      </c>
      <c r="O69" s="65" t="s">
        <v>1148</v>
      </c>
      <c r="P69" s="79"/>
    </row>
    <row r="70" spans="1:16" s="7" customFormat="1" ht="24.75" customHeight="1" outlineLevel="1" x14ac:dyDescent="0.25">
      <c r="A70" s="141">
        <v>23</v>
      </c>
      <c r="B70" s="119" t="s">
        <v>2712</v>
      </c>
      <c r="C70" s="65" t="s">
        <v>31</v>
      </c>
      <c r="D70" s="63" t="s">
        <v>2717</v>
      </c>
      <c r="E70" s="142">
        <v>39825</v>
      </c>
      <c r="F70" s="142">
        <v>39933</v>
      </c>
      <c r="G70" s="157">
        <f t="shared" si="3"/>
        <v>3.6</v>
      </c>
      <c r="H70" s="64" t="s">
        <v>2718</v>
      </c>
      <c r="I70" s="63" t="s">
        <v>453</v>
      </c>
      <c r="J70" s="63" t="s">
        <v>963</v>
      </c>
      <c r="K70" s="66">
        <v>16800000</v>
      </c>
      <c r="L70" s="65" t="s">
        <v>1148</v>
      </c>
      <c r="M70" s="114">
        <v>1</v>
      </c>
      <c r="N70" s="65" t="s">
        <v>27</v>
      </c>
      <c r="O70" s="65" t="s">
        <v>1148</v>
      </c>
      <c r="P70" s="79"/>
    </row>
    <row r="71" spans="1:16" s="7" customFormat="1" ht="24.75" customHeight="1" outlineLevel="1" x14ac:dyDescent="0.25">
      <c r="A71" s="141">
        <v>24</v>
      </c>
      <c r="B71" s="119" t="s">
        <v>2712</v>
      </c>
      <c r="C71" s="65" t="s">
        <v>31</v>
      </c>
      <c r="D71" s="63" t="s">
        <v>2719</v>
      </c>
      <c r="E71" s="142">
        <v>39620</v>
      </c>
      <c r="F71" s="142">
        <v>39650</v>
      </c>
      <c r="G71" s="157">
        <f t="shared" si="3"/>
        <v>1</v>
      </c>
      <c r="H71" s="64" t="s">
        <v>2720</v>
      </c>
      <c r="I71" s="63" t="s">
        <v>453</v>
      </c>
      <c r="J71" s="63" t="s">
        <v>963</v>
      </c>
      <c r="K71" s="66">
        <v>11100000</v>
      </c>
      <c r="L71" s="65" t="s">
        <v>1148</v>
      </c>
      <c r="M71" s="114">
        <v>1</v>
      </c>
      <c r="N71" s="65" t="s">
        <v>27</v>
      </c>
      <c r="O71" s="65" t="s">
        <v>1148</v>
      </c>
      <c r="P71" s="79"/>
    </row>
    <row r="72" spans="1:16" s="7" customFormat="1" ht="24.75" customHeight="1" outlineLevel="1" x14ac:dyDescent="0.25">
      <c r="A72" s="141">
        <v>25</v>
      </c>
      <c r="B72" s="119" t="s">
        <v>2712</v>
      </c>
      <c r="C72" s="65" t="s">
        <v>31</v>
      </c>
      <c r="D72" s="63" t="s">
        <v>2721</v>
      </c>
      <c r="E72" s="142">
        <v>39459</v>
      </c>
      <c r="F72" s="142">
        <v>39703</v>
      </c>
      <c r="G72" s="157">
        <f t="shared" si="3"/>
        <v>8.1333333333333329</v>
      </c>
      <c r="H72" s="64" t="s">
        <v>2722</v>
      </c>
      <c r="I72" s="63" t="s">
        <v>453</v>
      </c>
      <c r="J72" s="63" t="s">
        <v>963</v>
      </c>
      <c r="K72" s="66">
        <v>12100000</v>
      </c>
      <c r="L72" s="65" t="s">
        <v>1148</v>
      </c>
      <c r="M72" s="114">
        <v>1</v>
      </c>
      <c r="N72" s="65" t="s">
        <v>27</v>
      </c>
      <c r="O72" s="65" t="s">
        <v>1148</v>
      </c>
      <c r="P72" s="79"/>
    </row>
    <row r="73" spans="1:16" s="7" customFormat="1" ht="24.75" customHeight="1" outlineLevel="1" x14ac:dyDescent="0.25">
      <c r="A73" s="141">
        <v>26</v>
      </c>
      <c r="B73" s="119" t="s">
        <v>2712</v>
      </c>
      <c r="C73" s="65" t="s">
        <v>31</v>
      </c>
      <c r="D73" s="63" t="s">
        <v>2723</v>
      </c>
      <c r="E73" s="142">
        <v>39459</v>
      </c>
      <c r="F73" s="142">
        <v>39703</v>
      </c>
      <c r="G73" s="157">
        <f t="shared" si="3"/>
        <v>8.1333333333333329</v>
      </c>
      <c r="H73" s="64" t="s">
        <v>2724</v>
      </c>
      <c r="I73" s="63" t="s">
        <v>453</v>
      </c>
      <c r="J73" s="63" t="s">
        <v>963</v>
      </c>
      <c r="K73" s="66">
        <v>13300000</v>
      </c>
      <c r="L73" s="65" t="s">
        <v>1148</v>
      </c>
      <c r="M73" s="114">
        <v>1</v>
      </c>
      <c r="N73" s="65" t="s">
        <v>27</v>
      </c>
      <c r="O73" s="65" t="s">
        <v>1148</v>
      </c>
      <c r="P73" s="79"/>
    </row>
    <row r="74" spans="1:16" s="7" customFormat="1" ht="24.75" customHeight="1" outlineLevel="1" x14ac:dyDescent="0.25">
      <c r="A74" s="141">
        <v>27</v>
      </c>
      <c r="B74" s="119" t="s">
        <v>2712</v>
      </c>
      <c r="C74" s="65" t="s">
        <v>31</v>
      </c>
      <c r="D74" s="63" t="s">
        <v>2725</v>
      </c>
      <c r="E74" s="142">
        <v>38367</v>
      </c>
      <c r="F74" s="142">
        <v>38706</v>
      </c>
      <c r="G74" s="157">
        <f t="shared" si="3"/>
        <v>11.3</v>
      </c>
      <c r="H74" s="64" t="s">
        <v>2726</v>
      </c>
      <c r="I74" s="63" t="s">
        <v>453</v>
      </c>
      <c r="J74" s="63" t="s">
        <v>963</v>
      </c>
      <c r="K74" s="66">
        <v>15800000</v>
      </c>
      <c r="L74" s="65" t="s">
        <v>1148</v>
      </c>
      <c r="M74" s="114">
        <v>1</v>
      </c>
      <c r="N74" s="65" t="s">
        <v>27</v>
      </c>
      <c r="O74" s="65" t="s">
        <v>1148</v>
      </c>
      <c r="P74" s="79"/>
    </row>
    <row r="75" spans="1:16" s="7" customFormat="1" ht="24.75" customHeight="1" outlineLevel="1" x14ac:dyDescent="0.25">
      <c r="A75" s="141">
        <v>28</v>
      </c>
      <c r="B75" s="119" t="s">
        <v>2712</v>
      </c>
      <c r="C75" s="65" t="s">
        <v>31</v>
      </c>
      <c r="D75" s="63" t="s">
        <v>2727</v>
      </c>
      <c r="E75" s="142">
        <v>38808</v>
      </c>
      <c r="F75" s="142">
        <v>38839</v>
      </c>
      <c r="G75" s="157">
        <f t="shared" si="3"/>
        <v>1.0333333333333334</v>
      </c>
      <c r="H75" s="64" t="s">
        <v>2728</v>
      </c>
      <c r="I75" s="63" t="s">
        <v>453</v>
      </c>
      <c r="J75" s="63" t="s">
        <v>963</v>
      </c>
      <c r="K75" s="66">
        <v>14000000</v>
      </c>
      <c r="L75" s="65" t="s">
        <v>1148</v>
      </c>
      <c r="M75" s="114">
        <v>1</v>
      </c>
      <c r="N75" s="65" t="s">
        <v>27</v>
      </c>
      <c r="O75" s="65" t="s">
        <v>1148</v>
      </c>
      <c r="P75" s="79"/>
    </row>
    <row r="76" spans="1:16" s="7" customFormat="1" ht="24.75" customHeight="1" outlineLevel="1" x14ac:dyDescent="0.25">
      <c r="A76" s="141">
        <v>29</v>
      </c>
      <c r="B76" s="119" t="s">
        <v>2712</v>
      </c>
      <c r="C76" s="65" t="s">
        <v>31</v>
      </c>
      <c r="D76" s="63" t="s">
        <v>2729</v>
      </c>
      <c r="E76" s="142">
        <v>37991</v>
      </c>
      <c r="F76" s="142">
        <v>38074</v>
      </c>
      <c r="G76" s="157">
        <f t="shared" si="3"/>
        <v>2.7666666666666666</v>
      </c>
      <c r="H76" s="64" t="s">
        <v>2730</v>
      </c>
      <c r="I76" s="63" t="s">
        <v>453</v>
      </c>
      <c r="J76" s="63" t="s">
        <v>963</v>
      </c>
      <c r="K76" s="66">
        <v>6020000</v>
      </c>
      <c r="L76" s="65" t="s">
        <v>1148</v>
      </c>
      <c r="M76" s="114">
        <v>1</v>
      </c>
      <c r="N76" s="65" t="s">
        <v>27</v>
      </c>
      <c r="O76" s="65" t="s">
        <v>1148</v>
      </c>
      <c r="P76" s="79"/>
    </row>
    <row r="77" spans="1:16" s="7" customFormat="1" ht="24.75" customHeight="1" outlineLevel="1" x14ac:dyDescent="0.25">
      <c r="A77" s="141">
        <v>30</v>
      </c>
      <c r="B77" s="119" t="s">
        <v>2733</v>
      </c>
      <c r="C77" s="65" t="s">
        <v>31</v>
      </c>
      <c r="D77" s="174" t="s">
        <v>2731</v>
      </c>
      <c r="E77" s="142">
        <v>37140</v>
      </c>
      <c r="F77" s="142">
        <v>37711</v>
      </c>
      <c r="G77" s="157">
        <f t="shared" si="3"/>
        <v>19.033333333333335</v>
      </c>
      <c r="H77" s="64" t="s">
        <v>2732</v>
      </c>
      <c r="I77" s="63" t="s">
        <v>453</v>
      </c>
      <c r="J77" s="63" t="s">
        <v>965</v>
      </c>
      <c r="K77" s="66">
        <v>102250090</v>
      </c>
      <c r="L77" s="65" t="s">
        <v>1148</v>
      </c>
      <c r="M77" s="114">
        <v>1</v>
      </c>
      <c r="N77" s="65" t="s">
        <v>27</v>
      </c>
      <c r="O77" s="65" t="s">
        <v>1148</v>
      </c>
      <c r="P77" s="79"/>
    </row>
    <row r="78" spans="1:16" s="7" customFormat="1" ht="24.75" customHeight="1" outlineLevel="1" x14ac:dyDescent="0.25">
      <c r="A78" s="141">
        <v>31</v>
      </c>
      <c r="B78" s="119" t="s">
        <v>2733</v>
      </c>
      <c r="C78" s="65" t="s">
        <v>31</v>
      </c>
      <c r="D78" s="174" t="s">
        <v>2734</v>
      </c>
      <c r="E78" s="142">
        <v>37140</v>
      </c>
      <c r="F78" s="142">
        <v>37731</v>
      </c>
      <c r="G78" s="157">
        <f t="shared" si="3"/>
        <v>19.7</v>
      </c>
      <c r="H78" s="64" t="s">
        <v>2735</v>
      </c>
      <c r="I78" s="63" t="s">
        <v>453</v>
      </c>
      <c r="J78" s="63" t="s">
        <v>965</v>
      </c>
      <c r="K78" s="66">
        <v>120594288</v>
      </c>
      <c r="L78" s="65" t="s">
        <v>1148</v>
      </c>
      <c r="M78" s="114">
        <v>1</v>
      </c>
      <c r="N78" s="65" t="s">
        <v>27</v>
      </c>
      <c r="O78" s="65" t="s">
        <v>1148</v>
      </c>
      <c r="P78" s="79"/>
    </row>
    <row r="79" spans="1:16" s="7" customFormat="1" ht="24.75" customHeight="1" outlineLevel="1" x14ac:dyDescent="0.25">
      <c r="A79" s="141">
        <v>32</v>
      </c>
      <c r="B79" s="119" t="s">
        <v>2733</v>
      </c>
      <c r="C79" s="65" t="s">
        <v>31</v>
      </c>
      <c r="D79" s="174" t="s">
        <v>2736</v>
      </c>
      <c r="E79" s="142">
        <v>37140</v>
      </c>
      <c r="F79" s="142">
        <v>37684</v>
      </c>
      <c r="G79" s="157">
        <f t="shared" si="3"/>
        <v>18.133333333333333</v>
      </c>
      <c r="H79" s="64" t="s">
        <v>2737</v>
      </c>
      <c r="I79" s="63" t="s">
        <v>453</v>
      </c>
      <c r="J79" s="63" t="s">
        <v>965</v>
      </c>
      <c r="K79" s="66">
        <v>119154682</v>
      </c>
      <c r="L79" s="65" t="s">
        <v>1148</v>
      </c>
      <c r="M79" s="114">
        <v>1</v>
      </c>
      <c r="N79" s="65" t="s">
        <v>27</v>
      </c>
      <c r="O79" s="65" t="s">
        <v>1148</v>
      </c>
      <c r="P79" s="79"/>
    </row>
    <row r="80" spans="1:16" s="7" customFormat="1" ht="24.75" customHeight="1" outlineLevel="1" x14ac:dyDescent="0.25">
      <c r="A80" s="141">
        <v>33</v>
      </c>
      <c r="B80" s="64" t="s">
        <v>2685</v>
      </c>
      <c r="C80" s="65" t="s">
        <v>31</v>
      </c>
      <c r="D80" s="63" t="s">
        <v>2741</v>
      </c>
      <c r="E80" s="142">
        <v>36312</v>
      </c>
      <c r="F80" s="142">
        <v>36372</v>
      </c>
      <c r="G80" s="157">
        <f t="shared" si="3"/>
        <v>2</v>
      </c>
      <c r="H80" s="116" t="s">
        <v>2740</v>
      </c>
      <c r="I80" s="63" t="s">
        <v>453</v>
      </c>
      <c r="J80" s="63" t="s">
        <v>962</v>
      </c>
      <c r="K80" s="66">
        <v>127190400</v>
      </c>
      <c r="L80" s="65" t="s">
        <v>1148</v>
      </c>
      <c r="M80" s="67">
        <v>1</v>
      </c>
      <c r="N80" s="65" t="s">
        <v>27</v>
      </c>
      <c r="O80" s="65" t="s">
        <v>1148</v>
      </c>
      <c r="P80" s="79"/>
    </row>
    <row r="81" spans="1:16" s="7" customFormat="1" ht="24.75" customHeight="1" outlineLevel="1" x14ac:dyDescent="0.25">
      <c r="A81" s="141">
        <v>34</v>
      </c>
      <c r="B81" s="64" t="s">
        <v>2685</v>
      </c>
      <c r="C81" s="65" t="s">
        <v>31</v>
      </c>
      <c r="D81" s="63" t="s">
        <v>2743</v>
      </c>
      <c r="E81" s="142">
        <v>43484</v>
      </c>
      <c r="F81" s="142">
        <v>43813</v>
      </c>
      <c r="G81" s="157">
        <f t="shared" si="3"/>
        <v>10.966666666666667</v>
      </c>
      <c r="H81" s="116" t="s">
        <v>2742</v>
      </c>
      <c r="I81" s="63" t="s">
        <v>453</v>
      </c>
      <c r="J81" s="63" t="s">
        <v>963</v>
      </c>
      <c r="K81" s="66">
        <v>541855971</v>
      </c>
      <c r="L81" s="65" t="s">
        <v>1148</v>
      </c>
      <c r="M81" s="67">
        <v>1</v>
      </c>
      <c r="N81" s="65" t="s">
        <v>27</v>
      </c>
      <c r="O81" s="65" t="s">
        <v>1148</v>
      </c>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2686</v>
      </c>
      <c r="E114" s="142">
        <v>43854</v>
      </c>
      <c r="F114" s="142">
        <v>44196</v>
      </c>
      <c r="G114" s="157">
        <f>IF(AND(E114&lt;&gt;"",F114&lt;&gt;""),((F114-E114)/30),"")</f>
        <v>11.4</v>
      </c>
      <c r="H114" s="119" t="s">
        <v>2700</v>
      </c>
      <c r="I114" s="118" t="s">
        <v>453</v>
      </c>
      <c r="J114" s="118" t="s">
        <v>963</v>
      </c>
      <c r="K114" s="120">
        <v>2687495085</v>
      </c>
      <c r="L114" s="100">
        <f>+IF(AND(K114&gt;0,O114="Ejecución"),(K114/877802)*Tabla28[[#This Row],[% participación]],IF(AND(K114&gt;0,O114&lt;&gt;"Ejecución"),"-",""))</f>
        <v>3061.6187762160489</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100121336</v>
      </c>
      <c r="F185" s="92"/>
      <c r="G185" s="93"/>
      <c r="H185" s="88"/>
      <c r="I185" s="90" t="s">
        <v>2627</v>
      </c>
      <c r="J185" s="163">
        <f>+SUM(M179:M183)</f>
        <v>0.02</v>
      </c>
      <c r="K185" s="234" t="s">
        <v>2628</v>
      </c>
      <c r="L185" s="234"/>
      <c r="M185" s="94">
        <f>+J185*(SUM(K20:K35))</f>
        <v>50060668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41831</v>
      </c>
      <c r="D193" s="5"/>
      <c r="E193" s="123">
        <v>1516</v>
      </c>
      <c r="F193" s="5"/>
      <c r="G193" s="5"/>
      <c r="H193" s="144" t="s">
        <v>2738</v>
      </c>
      <c r="J193" s="5"/>
      <c r="K193" s="124">
        <v>36312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2739</v>
      </c>
      <c r="J211" s="27" t="s">
        <v>2622</v>
      </c>
      <c r="K211" s="145" t="s">
        <v>2739</v>
      </c>
      <c r="L211" s="21"/>
      <c r="M211" s="21"/>
      <c r="N211" s="21"/>
      <c r="O211" s="8"/>
    </row>
    <row r="212" spans="1:15" x14ac:dyDescent="0.25">
      <c r="A212" s="9"/>
      <c r="B212" s="27" t="s">
        <v>2619</v>
      </c>
      <c r="C212" s="144" t="s">
        <v>2738</v>
      </c>
      <c r="D212" s="21"/>
      <c r="G212" s="27" t="s">
        <v>2621</v>
      </c>
      <c r="H212" s="145" t="s">
        <v>2744</v>
      </c>
      <c r="J212" s="27" t="s">
        <v>2623</v>
      </c>
      <c r="K212" s="144"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purl.org/dc/dcmitype/"/>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Duperly Del Socorro Barrios Navarro</cp:lastModifiedBy>
  <cp:lastPrinted>2020-12-28T23:22:30Z</cp:lastPrinted>
  <dcterms:created xsi:type="dcterms:W3CDTF">2020-10-14T21:57:42Z</dcterms:created>
  <dcterms:modified xsi:type="dcterms:W3CDTF">2020-12-28T23:24:39Z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