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Soacha\832\"/>
    </mc:Choice>
  </mc:AlternateContent>
  <xr:revisionPtr revIDLastSave="0" documentId="8_{A167F771-689A-4496-ABDD-A14D4D1A300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<sst xmlns="http://schemas.openxmlformats.org/spreadsheetml/2006/main" count="3573" uniqueCount="2805">
  <si>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</si>
  <si>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</si>
  <si>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</si>
  <si>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</si>
  <si>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</si>
  <si>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</si>
  <si>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</si>
  <si>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</si>
  <si>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</si>
  <si>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</si>
  <si>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</si>
  <si>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</si>
  <si>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</si>
  <si>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</si>
  <si>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</si>
  <si>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</si>
  <si>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</si>
  <si>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</si>
  <si>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</si>
  <si>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</si>
  <si>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</si>
  <si>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</si>
  <si>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</si>
  <si>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</si>
  <si>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</si>
  <si>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</si>
  <si>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</si>
  <si>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</si>
  <si>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</si>
  <si>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</si>
  <si>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</si>
  <si>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</si>
  <si>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</si>
  <si>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</si>
  <si>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</si>
  <si>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</si>
  <si>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</si>
  <si>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</si>
  <si>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</si>
  <si>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</si>
  <si>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</si>
  <si>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</si>
  <si>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</si>
  <si>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</si>
  <si>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</si>
  <si>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</si>
  <si>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</si>
  <si>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</si>
  <si>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</si>
  <si>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</si>
  <si>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</si>
  <si>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</si>
  <si>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</si>
  <si>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</si>
  <si>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</si>
  <si>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</si>
  <si>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</si>
  <si>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</si>
  <si>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</si>
  <si>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</si>
  <si>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</si>
  <si>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</si>
  <si>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</si>
  <si>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</si>
  <si>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</si>
  <si>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</si>
  <si>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</si>
  <si>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</si>
  <si>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</si>
  <si>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</si>
  <si>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</si>
  <si>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</si>
  <si>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</si>
  <si>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</si>
  <si>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</si>
  <si>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</si>
  <si>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</si>
  <si>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</si>
  <si>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</si>
  <si>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</si>
  <si>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</si>
  <si>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</si>
  <si>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</si>
  <si>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</si>
  <si>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</si>
  <si>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</si>
  <si>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</si>
  <si>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</si>
  <si>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</si>
  <si>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</si>
  <si>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</si>
  <si>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</si>
  <si>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</si>
  <si>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</si>
  <si>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</si>
  <si>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</si>
  <si>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</si>
  <si>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</si>
  <si>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</si>
  <si>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</si>
  <si>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</si>
  <si>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</si>
  <si>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</si>
  <si>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</si>
  <si>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</si>
  <si>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</si>
  <si>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</si>
  <si>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</si>
  <si>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</si>
  <si>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</si>
  <si>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</si>
  <si>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</si>
  <si>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</si>
  <si>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</si>
  <si>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</si>
  <si>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</si>
  <si>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</si>
  <si>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</si>
  <si>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</si>
  <si>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</si>
  <si>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</si>
  <si>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</si>
  <si>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</si>
  <si>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</si>
  <si>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</si>
  <si>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</si>
  <si>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</si>
  <si>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</si>
  <si>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</si>
  <si>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</si>
  <si>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</si>
  <si>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</si>
  <si>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</si>
  <si>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</si>
  <si>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</si>
  <si>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</si>
  <si>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</si>
  <si>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</si>
  <si>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</si>
  <si>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</si>
  <si>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</si>
  <si>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</si>
  <si>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</si>
  <si>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</si>
  <si>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</si>
  <si>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</si>
  <si>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</si>
  <si>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</si>
  <si>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</si>
  <si>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</si>
  <si>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</si>
  <si>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</si>
  <si>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</si>
  <si>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</si>
  <si>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</si>
  <si>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</si>
  <si>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</si>
  <si>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</si>
  <si>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</si>
  <si>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</si>
  <si>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</si>
  <si>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</si>
  <si>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</si>
  <si>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</si>
  <si>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</si>
  <si>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</si>
  <si>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</si>
  <si>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</si>
  <si>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</si>
  <si>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</si>
  <si>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</si>
  <si>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</si>
  <si>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</si>
  <si>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</si>
  <si>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</si>
  <si>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</si>
  <si>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</si>
  <si>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</si>
  <si>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</si>
  <si>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</si>
  <si>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</si>
  <si>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</si>
  <si>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</si>
  <si>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</si>
  <si>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</si>
  <si>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</si>
  <si>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</si>
  <si>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</si>
  <si>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</si>
  <si>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</si>
  <si>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</si>
  <si>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</si>
  <si>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</si>
  <si>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</si>
  <si>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</si>
  <si>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</si>
  <si>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</si>
  <si>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</si>
  <si>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</si>
  <si>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</si>
  <si>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</si>
  <si>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</si>
  <si>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</si>
  <si>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</si>
  <si>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</si>
  <si>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</si>
  <si>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</si>
  <si>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</si>
  <si>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</si>
  <si>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</si>
  <si>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</si>
  <si>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</si>
  <si>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</si>
  <si>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</si>
  <si>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</si>
  <si>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</si>
  <si>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</si>
  <si>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</si>
  <si>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</si>
  <si>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</si>
  <si>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</si>
  <si>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</si>
  <si>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</si>
  <si>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</si>
  <si>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</si>
  <si>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</si>
  <si>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</si>
  <si>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</si>
  <si>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</si>
  <si>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</si>
  <si>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</si>
  <si>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</si>
  <si>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</si>
  <si>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</si>
  <si>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</si>
  <si>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</si>
  <si>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</si>
  <si>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</si>
  <si>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</si>
  <si>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</si>
  <si>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</si>
  <si>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</si>
  <si>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</si>
  <si>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</si>
  <si>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</si>
  <si>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</si>
  <si>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</si>
  <si>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</si>
  <si>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</si>
  <si>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</si>
  <si>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</si>
  <si>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</si>
  <si>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</si>
  <si>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</si>
  <si>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</si>
  <si>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</si>
  <si>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</si>
  <si>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</si>
  <si>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</si>
  <si>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</si>
  <si>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</si>
  <si>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</si>
  <si>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</si>
  <si>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</si>
  <si>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</si>
  <si>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</si>
  <si>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</si>
  <si>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</si>
  <si>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</si>
  <si>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</si>
  <si>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</si>
  <si>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</si>
  <si>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</si>
  <si>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</si>
  <si>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</si>
  <si>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</si>
  <si>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</si>
  <si>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</si>
  <si>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</si>
  <si>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</si>
  <si>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</si>
  <si>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</si>
  <si>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</si>
  <si>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</si>
  <si>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</si>
  <si>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</si>
  <si>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</si>
  <si>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</si>
  <si>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</si>
  <si>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</si>
  <si>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</si>
  <si>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</si>
  <si>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</si>
  <si>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</si>
  <si>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</si>
  <si>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</si>
  <si>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</si>
  <si>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</si>
  <si>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</si>
  <si>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</si>
  <si>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</si>
  <si>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</si>
  <si>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</si>
  <si>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</si>
  <si>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</si>
  <si>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</si>
  <si>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</si>
  <si>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</si>
  <si>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</si>
  <si>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</si>
  <si>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</si>
  <si>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</si>
  <si>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</si>
  <si>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</si>
  <si>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</si>
  <si>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</si>
  <si>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</si>
  <si>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</si>
  <si>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</si>
  <si>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</si>
  <si>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</si>
  <si>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</si>
  <si>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</si>
  <si>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</si>
  <si>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</si>
  <si>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</si>
  <si>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</si>
  <si>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</si>
  <si>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</si>
  <si>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</si>
  <si>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</si>
  <si>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</si>
  <si>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</si>
  <si>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</si>
  <si>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</si>
  <si>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</si>
  <si>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</si>
  <si>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</si>
  <si>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</si>
  <si>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</si>
  <si>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</si>
  <si>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</si>
  <si>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</si>
  <si>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</si>
  <si>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</si>
  <si>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</si>
  <si>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</si>
  <si>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</si>
  <si>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</si>
  <si>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</si>
  <si>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</si>
  <si>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</si>
  <si>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</si>
  <si>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</si>
  <si>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</si>
  <si>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</si>
  <si>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</si>
  <si>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</si>
  <si>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</si>
  <si>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</si>
  <si>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</si>
  <si>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</si>
  <si>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</si>
  <si>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</si>
  <si>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</si>
  <si>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</si>
  <si>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</si>
  <si>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</si>
  <si>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</si>
  <si>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</si>
  <si>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</si>
  <si>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</si>
  <si>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</si>
  <si>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</si>
  <si>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</si>
  <si>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</si>
  <si>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</si>
  <si>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</si>
  <si>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</si>
  <si>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</si>
  <si>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</si>
  <si>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</si>
  <si>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</si>
  <si>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</si>
  <si>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</si>
  <si>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</si>
  <si>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</si>
  <si>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</si>
  <si>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</si>
  <si>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</si>
  <si>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</si>
  <si>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</si>
  <si>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</si>
  <si>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</si>
  <si>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</si>
  <si>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</si>
  <si>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</si>
  <si>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</si>
  <si>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</si>
  <si>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</si>
  <si>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</si>
  <si>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</si>
  <si>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</si>
  <si>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</si>
  <si>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</si>
  <si>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</si>
  <si>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</si>
  <si>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</si>
  <si>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</si>
  <si>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</si>
  <si>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</si>
  <si>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</si>
  <si>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</si>
  <si>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</si>
  <si>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</si>
  <si>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</si>
  <si>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</si>
  <si>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</si>
  <si>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</si>
  <si>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</si>
  <si>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</si>
  <si>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</si>
  <si>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</si>
  <si>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</si>
  <si>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</si>
  <si>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</si>
  <si>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</si>
  <si>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</si>
  <si>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</si>
  <si>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</si>
  <si>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</si>
  <si>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</si>
  <si>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</si>
  <si>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</si>
  <si>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</si>
  <si>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</si>
  <si>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</si>
  <si>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</si>
  <si>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</si>
  <si>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</si>
  <si>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</si>
  <si>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</si>
  <si>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</si>
  <si>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</si>
  <si>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</si>
  <si>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</si>
  <si>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</si>
  <si>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</si>
  <si>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</si>
  <si>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</si>
  <si>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</si>
  <si>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</si>
  <si>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</si>
  <si>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</si>
  <si>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</si>
  <si>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</si>
  <si>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</si>
  <si>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</si>
  <si>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</si>
  <si>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</si>
  <si>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</si>
  <si>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</si>
  <si>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</si>
  <si>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</si>
  <si>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</si>
  <si>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</si>
  <si>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</si>
  <si>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</si>
  <si>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</si>
  <si>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</si>
  <si>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</si>
  <si>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</si>
  <si>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</si>
  <si>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</si>
  <si>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</si>
  <si>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</si>
  <si>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</si>
  <si>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</si>
  <si>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</si>
  <si>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</si>
  <si>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</si>
  <si>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</si>
  <si>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</si>
  <si>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</si>
  <si>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</si>
  <si>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</si>
  <si>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</si>
  <si>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</si>
  <si>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</si>
  <si>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</si>
  <si>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</si>
  <si>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</si>
  <si>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</si>
  <si>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</si>
  <si>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</si>
  <si>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</si>
  <si>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</si>
  <si>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</si>
  <si>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</si>
  <si>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</si>
  <si>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</si>
  <si>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</si>
  <si>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</si>
  <si>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</si>
  <si>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</si>
  <si>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</si>
  <si>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</si>
  <si>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</si>
  <si>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</si>
  <si>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</si>
  <si>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</si>
  <si>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</si>
  <si>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</si>
  <si>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</si>
  <si>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</si>
  <si>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</si>
  <si>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</si>
  <si>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</si>
  <si>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</si>
  <si>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</si>
  <si>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</si>
  <si>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</si>
  <si>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</si>
  <si>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</si>
  <si>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</si>
  <si>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</si>
  <si>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</si>
  <si>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</si>
  <si>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</si>
  <si>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</si>
  <si>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</si>
  <si>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</si>
  <si>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</si>
  <si>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</si>
  <si>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</si>
  <si>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</si>
  <si>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</si>
  <si>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</si>
  <si>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</si>
  <si>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</si>
  <si>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</si>
  <si>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</si>
  <si>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</si>
  <si>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</si>
  <si>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</si>
  <si>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</si>
  <si>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</si>
  <si>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</si>
  <si>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</si>
  <si>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</si>
  <si>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</si>
  <si>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</si>
  <si>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</si>
  <si>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</si>
  <si>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</si>
  <si>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</si>
  <si>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</si>
  <si>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</si>
  <si>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</si>
  <si>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</si>
  <si>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</si>
  <si>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</si>
  <si>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</si>
  <si>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</si>
  <si>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</si>
  <si>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</si>
  <si>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</si>
  <si>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</si>
  <si>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</si>
  <si>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</si>
  <si>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</si>
  <si>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</si>
  <si>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</si>
  <si>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</si>
  <si>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</si>
  <si>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</si>
  <si>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</si>
  <si>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</si>
  <si>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</si>
  <si>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</si>
  <si>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</si>
  <si>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</si>
  <si>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</si>
  <si>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</si>
  <si>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</si>
  <si>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</si>
  <si>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</si>
  <si>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</si>
  <si>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</si>
  <si>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</si>
  <si>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</si>
  <si>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</si>
  <si>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</si>
  <si>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</si>
  <si>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</si>
  <si>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</si>
  <si>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</si>
  <si>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</si>
  <si>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</si>
  <si>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</si>
  <si>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</si>
  <si>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</si>
  <si>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</si>
  <si>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</si>
  <si>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</si>
  <si>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</si>
  <si>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</si>
  <si>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</si>
  <si>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</si>
  <si>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</si>
  <si>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</si>
  <si>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</si>
  <si>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</si>
  <si>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</si>
  <si>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</si>
  <si>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</si>
  <si>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</si>
  <si>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</si>
  <si>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</si>
  <si>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</si>
  <si>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</si>
  <si>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</si>
  <si>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</si>
  <si>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</si>
  <si>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</si>
  <si>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</si>
  <si>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</si>
  <si>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</si>
  <si>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</si>
  <si>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</si>
  <si>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</si>
  <si>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</si>
  <si>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</si>
  <si>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</si>
  <si>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</si>
  <si>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</si>
  <si>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</si>
  <si>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</si>
  <si>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</si>
  <si>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</si>
  <si>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</si>
  <si>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</si>
  <si>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</si>
  <si>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</si>
  <si>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</si>
  <si>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</si>
  <si>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</si>
  <si>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</si>
  <si>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</si>
  <si>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</si>
  <si>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</si>
  <si>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</si>
  <si>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</si>
  <si>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</si>
  <si>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</si>
  <si>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</si>
  <si>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</si>
  <si>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</si>
  <si>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</si>
  <si>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</si>
  <si>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</si>
  <si>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</si>
  <si>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</si>
  <si>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</si>
  <si>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</si>
  <si>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</si>
  <si>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</si>
  <si>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</si>
  <si>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</si>
  <si>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</si>
  <si>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</si>
  <si>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</si>
  <si>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</si>
  <si>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</si>
  <si>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</si>
  <si>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</si>
  <si>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</si>
  <si>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</si>
  <si>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</si>
  <si>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</si>
  <si>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</si>
  <si>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</si>
  <si>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</si>
  <si>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</si>
  <si>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</si>
  <si>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</si>
  <si>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</si>
  <si>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</si>
  <si>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</si>
  <si>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</si>
  <si>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</si>
  <si>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</si>
  <si>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</si>
  <si>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</si>
  <si>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</si>
  <si>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</si>
  <si>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</si>
  <si>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</si>
  <si>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</si>
  <si>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</si>
  <si>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</si>
  <si>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</si>
  <si>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</si>
  <si>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</si>
  <si>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</si>
  <si>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</si>
  <si>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</si>
  <si>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</si>
  <si>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</si>
  <si>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</si>
  <si>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</si>
  <si>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</si>
  <si>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</si>
  <si>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</si>
  <si>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</si>
  <si>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</si>
  <si>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</si>
  <si>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</si>
  <si>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</si>
  <si>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</si>
  <si>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</si>
  <si>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</si>
  <si>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</si>
  <si>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</si>
  <si>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</si>
  <si>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</si>
  <si>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</si>
  <si>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</si>
  <si>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</si>
  <si>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</si>
  <si>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</si>
  <si>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</si>
  <si>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</si>
  <si>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</si>
  <si>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</si>
  <si>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</si>
  <si>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</si>
  <si>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</si>
  <si>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</si>
  <si>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</si>
  <si>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</si>
  <si>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</si>
  <si>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</si>
  <si>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</si>
  <si>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</si>
  <si>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</si>
  <si>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</si>
  <si>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</si>
  <si>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</si>
  <si>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</si>
  <si>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</si>
  <si>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</si>
  <si>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</si>
  <si>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</si>
  <si>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</si>
  <si>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</si>
  <si>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</si>
  <si>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</si>
  <si>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</si>
  <si>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</si>
  <si>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</si>
  <si>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</si>
  <si>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</si>
  <si>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</si>
  <si>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</si>
  <si>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</si>
  <si>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</si>
  <si>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</si>
  <si>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</si>
  <si>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</si>
  <si>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</si>
  <si>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</si>
  <si>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</si>
  <si>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</si>
  <si>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</si>
  <si>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</si>
  <si>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</si>
  <si>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</si>
  <si>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</si>
  <si>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</si>
  <si>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</si>
  <si>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</si>
  <si>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</si>
  <si>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</si>
  <si>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</si>
  <si>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</si>
  <si>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</si>
  <si>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</si>
  <si>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</si>
  <si>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</si>
  <si>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</si>
  <si>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</si>
  <si>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</si>
  <si>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</si>
  <si>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</si>
  <si>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</si>
  <si>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</si>
  <si>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</si>
  <si>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</si>
  <si>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</si>
  <si>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</si>
  <si>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</si>
  <si>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</si>
  <si>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</si>
  <si>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</si>
  <si>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</si>
  <si>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</si>
  <si>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</si>
  <si>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</si>
  <si>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</si>
  <si>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</si>
  <si>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</si>
  <si>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</si>
  <si>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</si>
  <si>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</si>
  <si>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</si>
  <si>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</si>
  <si>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</si>
  <si>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</si>
  <si>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</si>
  <si>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</si>
  <si>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</si>
  <si>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</si>
  <si>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</si>
  <si>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</si>
  <si>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</si>
  <si>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</si>
  <si>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</si>
  <si>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</si>
  <si>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</si>
  <si>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</si>
  <si>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</si>
  <si>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</si>
  <si>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</si>
  <si>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</si>
  <si>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</si>
  <si>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</si>
  <si>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</si>
  <si>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</si>
  <si>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</si>
  <si>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</si>
  <si>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</si>
  <si>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</si>
  <si>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</si>
  <si>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</si>
  <si>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</si>
  <si>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</si>
  <si>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</si>
  <si>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</si>
  <si>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</si>
  <si>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</si>
  <si>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</si>
  <si>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</si>
  <si>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</si>
  <si>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</si>
  <si>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</si>
  <si>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</si>
  <si>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</si>
  <si>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</si>
  <si>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</si>
  <si>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</si>
  <si>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</si>
  <si>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</si>
  <si>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</si>
  <si>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</si>
  <si>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</si>
  <si>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</si>
  <si>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</si>
  <si>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</si>
  <si>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</si>
  <si>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</si>
  <si>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</si>
  <si>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</si>
  <si>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</si>
  <si>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</si>
  <si>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</si>
  <si>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</si>
  <si>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</si>
  <si>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</si>
  <si>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</si>
  <si>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</si>
  <si>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</si>
  <si>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</si>
  <si>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</si>
  <si>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</si>
  <si>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</si>
  <si>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</si>
  <si>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</si>
  <si>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</si>
  <si>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</si>
  <si>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</si>
  <si>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</si>
  <si>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</si>
  <si>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</si>
  <si>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</si>
  <si>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</si>
  <si>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</si>
  <si>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</si>
  <si>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</si>
  <si>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</si>
  <si>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</si>
  <si>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</si>
  <si>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</si>
  <si>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</si>
  <si>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</si>
  <si>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</si>
  <si>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</si>
  <si>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</si>
  <si>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</si>
  <si>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</si>
  <si>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</si>
  <si>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</si>
  <si>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</si>
  <si>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</si>
  <si>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</si>
  <si>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</si>
  <si>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</si>
  <si>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</si>
  <si>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</si>
  <si>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</si>
  <si>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</si>
  <si>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</si>
  <si>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</si>
  <si>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</si>
  <si>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</si>
  <si>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</si>
  <si>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</si>
  <si>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</si>
  <si>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</si>
  <si>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</si>
  <si>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</si>
  <si>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</si>
  <si>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</si>
  <si>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</si>
  <si>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</si>
  <si>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</si>
  <si>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</si>
  <si>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</si>
  <si>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</si>
  <si>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</si>
  <si>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</si>
  <si>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</si>
  <si>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</si>
  <si>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</si>
  <si>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</si>
  <si>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</si>
  <si>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</si>
  <si>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</si>
  <si>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</si>
  <si>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</si>
  <si>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</si>
  <si>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</si>
  <si>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</si>
  <si>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</si>
  <si>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</si>
  <si>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</si>
  <si>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</si>
  <si>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</si>
  <si>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</si>
  <si>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</si>
  <si>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</si>
  <si>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</si>
  <si>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</si>
  <si>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</si>
  <si>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</si>
  <si>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</si>
  <si>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</si>
  <si>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</si>
  <si>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</si>
  <si>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</si>
  <si>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</si>
  <si>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</si>
  <si>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</si>
  <si>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</si>
  <si>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</si>
  <si>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</si>
  <si>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</si>
  <si>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</si>
  <si>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</si>
  <si>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</si>
  <si>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</si>
  <si>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</si>
  <si>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</si>
  <si>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</si>
  <si>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</si>
  <si>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</si>
  <si>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</si>
  <si>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</si>
  <si>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</si>
  <si>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</si>
  <si>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</si>
  <si>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</si>
  <si>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</si>
  <si>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</si>
  <si>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</si>
  <si>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</si>
  <si>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</si>
  <si>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</si>
  <si>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</si>
  <si>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</si>
  <si>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</si>
  <si>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</si>
  <si>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</si>
  <si>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</si>
  <si>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</si>
  <si>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</si>
  <si>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</si>
  <si>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</si>
  <si>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</si>
  <si>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</si>
  <si>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</si>
  <si>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</si>
  <si>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</si>
  <si>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</si>
  <si>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</si>
  <si>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</si>
  <si>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</si>
  <si>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</si>
  <si>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</si>
  <si>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</si>
  <si>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</si>
  <si>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</si>
  <si>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</si>
  <si>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</si>
  <si>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</si>
  <si>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</si>
  <si>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</si>
  <si>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</si>
  <si>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</si>
  <si>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</si>
  <si>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</si>
  <si>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</si>
  <si>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</si>
  <si>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</si>
  <si>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</si>
  <si>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</si>
  <si>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</si>
  <si>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</si>
  <si>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</si>
  <si>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</si>
  <si>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</si>
  <si>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</si>
  <si>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</si>
  <si>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</si>
  <si>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</si>
  <si>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</si>
  <si>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</si>
  <si>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</si>
  <si>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</si>
  <si>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</si>
  <si>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</si>
  <si>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</si>
  <si>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</si>
  <si>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</si>
  <si>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</si>
  <si>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</si>
  <si>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</si>
  <si>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</si>
  <si>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</si>
  <si>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</si>
  <si>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</si>
  <si>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</si>
  <si>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</si>
  <si>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</si>
  <si>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</si>
  <si>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</si>
  <si>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</si>
  <si>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</si>
  <si>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</si>
  <si>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</si>
  <si>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</si>
  <si>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</si>
  <si>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</si>
  <si>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</si>
  <si>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</si>
  <si>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</si>
  <si>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</si>
  <si>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</si>
  <si>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</si>
  <si>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</si>
  <si>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</si>
  <si>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</si>
  <si>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</si>
  <si>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</si>
  <si>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</si>
  <si>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</si>
  <si>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</si>
  <si>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</si>
  <si>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</si>
  <si>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</si>
  <si>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</si>
  <si>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</si>
  <si>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</si>
  <si>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</si>
  <si>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</si>
  <si>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</si>
  <si>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</si>
  <si>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</si>
  <si>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</si>
  <si>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</si>
  <si>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</si>
  <si>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</si>
  <si>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</si>
  <si>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</si>
  <si>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</si>
  <si>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</si>
  <si>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</si>
  <si>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</si>
  <si>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</si>
  <si>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</si>
  <si>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</si>
  <si>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</si>
  <si>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</si>
  <si>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</si>
  <si>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</si>
  <si>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</si>
  <si>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</si>
  <si>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</si>
  <si>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</si>
  <si>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</si>
  <si>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</si>
  <si>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</si>
  <si>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</si>
  <si>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</si>
  <si>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</si>
  <si>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</si>
  <si>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</si>
  <si>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</si>
  <si>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</si>
  <si>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</si>
  <si>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</si>
  <si>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</si>
  <si>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</si>
  <si>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</si>
  <si>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</si>
  <si>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</si>
  <si>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</si>
  <si>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</si>
  <si>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</si>
  <si>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</si>
  <si>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</si>
  <si>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</si>
  <si>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</si>
  <si>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</si>
  <si>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</si>
  <si>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</si>
  <si>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</si>
  <si>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</si>
  <si>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</si>
  <si>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</si>
  <si>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</si>
  <si>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</si>
  <si>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</si>
  <si>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</si>
  <si>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</si>
  <si>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</si>
  <si>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</si>
  <si>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</si>
  <si>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</si>
  <si>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</si>
  <si>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</si>
  <si>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</si>
  <si>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</si>
  <si>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</si>
  <si>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</si>
  <si>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</si>
  <si>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</si>
  <si>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</si>
  <si>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</si>
  <si>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</si>
  <si>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</si>
  <si>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</si>
  <si>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</si>
  <si>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</si>
  <si>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</si>
  <si>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</si>
  <si>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</si>
  <si>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</si>
  <si>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</si>
  <si>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</si>
  <si>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</si>
  <si>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</si>
  <si>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</si>
  <si>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</si>
  <si>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</si>
  <si>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</si>
  <si>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</si>
  <si>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</si>
  <si>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</si>
  <si>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</si>
  <si>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</si>
  <si>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</si>
  <si>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</si>
  <si>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</si>
  <si>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</si>
  <si>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</si>
  <si>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</si>
  <si>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</si>
  <si>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</si>
  <si>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</si>
  <si>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</si>
  <si>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</si>
  <si>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</si>
  <si>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</si>
  <si>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</si>
  <si>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</si>
  <si>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</si>
  <si>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</si>
  <si>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</si>
  <si>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</si>
  <si>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</si>
  <si>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</si>
  <si>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</si>
  <si>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</si>
  <si>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</si>
  <si>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</si>
  <si>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</si>
  <si>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</si>
  <si>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</si>
  <si>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</si>
  <si>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</si>
  <si>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</si>
  <si>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</si>
  <si>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</si>
  <si>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</si>
  <si>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</si>
  <si>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</si>
  <si>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</si>
  <si>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</si>
  <si>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</si>
  <si>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</si>
  <si>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</si>
  <si>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</si>
  <si>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</si>
  <si>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</si>
  <si>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</si>
  <si>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</si>
  <si>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</si>
  <si>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</si>
  <si>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</si>
  <si>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</si>
  <si>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</si>
  <si>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</si>
  <si>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</si>
  <si>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</si>
  <si>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</si>
  <si>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</si>
  <si>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</si>
  <si>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</si>
  <si>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</si>
  <si>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</si>
  <si>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</si>
  <si>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</si>
  <si>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</si>
  <si>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</si>
  <si>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</si>
  <si>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</si>
  <si>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</si>
  <si>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</si>
  <si>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</si>
  <si>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</si>
  <si>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</si>
  <si>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</si>
  <si>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</si>
  <si>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</si>
  <si>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</si>
  <si>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</si>
  <si>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</si>
  <si>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</si>
  <si>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</si>
  <si>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</si>
  <si>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</si>
  <si>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</si>
  <si>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</si>
  <si>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</si>
  <si>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</si>
  <si>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</si>
  <si>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</si>
  <si>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</si>
  <si>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</si>
  <si>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</si>
  <si>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</si>
  <si>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</si>
  <si>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</si>
  <si>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</si>
  <si>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</si>
  <si>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</si>
  <si>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</si>
  <si>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</si>
  <si>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</si>
  <si>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</si>
  <si>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</si>
  <si>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</si>
  <si>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</si>
  <si>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</si>
  <si>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</si>
  <si>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</si>
  <si>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</si>
  <si>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</si>
  <si>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</si>
  <si>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</si>
  <si>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</si>
  <si>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</si>
  <si>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</si>
  <si>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</si>
  <si>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</si>
  <si>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</si>
  <si>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</si>
  <si>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</si>
  <si>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</si>
  <si>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</si>
  <si>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</si>
  <si>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</si>
  <si>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</si>
  <si>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</si>
  <si>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</si>
  <si>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</si>
  <si>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</si>
  <si>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</si>
  <si>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</si>
  <si>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</si>
  <si>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</si>
  <si>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</si>
  <si>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</si>
  <si>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</si>
  <si>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</si>
  <si>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</si>
  <si>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</si>
  <si>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</si>
  <si>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</si>
  <si>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</si>
  <si>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</si>
  <si>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</si>
  <si>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</si>
  <si>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</si>
  <si>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</si>
  <si>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</si>
  <si>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</si>
  <si>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</si>
  <si>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</si>
  <si>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</si>
  <si>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</si>
  <si>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</si>
  <si>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</si>
  <si>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</si>
  <si>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</si>
  <si>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</si>
  <si>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</si>
  <si>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</si>
  <si>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</si>
  <si>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</si>
  <si>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</si>
  <si>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</si>
  <si>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</si>
  <si>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</si>
  <si>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</si>
  <si>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</si>
  <si>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</si>
  <si>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</si>
  <si>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</si>
  <si>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</si>
  <si>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</si>
  <si>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</si>
  <si>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</si>
  <si>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</si>
  <si>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</si>
  <si>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</si>
  <si>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</si>
  <si>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</si>
  <si>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</si>
  <si>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</si>
  <si>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</si>
  <si>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</si>
  <si>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</si>
  <si>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</si>
  <si>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</si>
  <si>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</si>
  <si>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</si>
  <si>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</si>
  <si>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</si>
  <si>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</si>
  <si>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</si>
  <si>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</si>
  <si>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</si>
  <si>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</si>
  <si>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</si>
  <si>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</si>
  <si>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</si>
  <si>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</si>
  <si>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</si>
  <si>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</si>
  <si>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</si>
  <si>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</si>
  <si>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</si>
  <si>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</si>
  <si>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</si>
  <si>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</si>
  <si>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</si>
  <si>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</si>
  <si>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</si>
  <si>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</si>
  <si>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</si>
  <si>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</si>
  <si>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</si>
  <si>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</si>
  <si>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</si>
  <si>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</si>
  <si>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</si>
  <si>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</si>
  <si>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</si>
  <si>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</si>
  <si>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</si>
  <si>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</si>
  <si>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</si>
  <si>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</si>
  <si>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</si>
  <si>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</si>
  <si>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</si>
  <si>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</si>
  <si>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</si>
  <si>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</si>
  <si>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</si>
  <si>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</si>
  <si>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</si>
  <si>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</si>
  <si>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</si>
  <si>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</si>
  <si>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</si>
  <si>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</si>
  <si>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</si>
  <si>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</si>
  <si>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</si>
  <si>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</si>
  <si>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</si>
  <si>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</si>
  <si>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</si>
  <si>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</si>
  <si>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</si>
  <si>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</si>
  <si>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</si>
  <si>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</si>
  <si>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</si>
  <si>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</si>
  <si>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</si>
  <si>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</si>
  <si>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</si>
  <si>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</si>
  <si>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</si>
  <si>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</si>
  <si>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</si>
  <si>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</si>
  <si>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</si>
  <si>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</si>
  <si>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</si>
  <si>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</si>
  <si>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</si>
  <si>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</si>
  <si>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</si>
  <si>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</si>
  <si>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</si>
  <si>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</si>
  <si>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</si>
  <si>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</si>
  <si>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</si>
  <si>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</si>
  <si>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</si>
  <si>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</si>
  <si>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</si>
  <si>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</si>
  <si>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</si>
  <si>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</si>
  <si>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</si>
  <si>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</si>
  <si>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</si>
  <si>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</si>
  <si>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</si>
  <si>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</si>
  <si>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</si>
  <si>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</si>
  <si>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</si>
  <si>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</si>
  <si>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</si>
  <si>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</si>
  <si>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</si>
  <si>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</si>
  <si>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</si>
  <si>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</si>
  <si>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</si>
  <si>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</si>
  <si>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</si>
  <si>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</si>
  <si>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</si>
  <si>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</si>
  <si>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</si>
  <si>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</si>
  <si>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</si>
  <si>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</si>
  <si>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</si>
  <si>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</si>
  <si>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</si>
  <si>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</si>
  <si>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</si>
  <si>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</si>
  <si>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</si>
  <si>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</si>
  <si>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</si>
  <si>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</si>
  <si>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</si>
  <si>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</si>
  <si>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</si>
  <si>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</si>
  <si>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</si>
  <si>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</si>
  <si>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</si>
  <si>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</si>
  <si>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</si>
  <si>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</si>
  <si>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</si>
  <si>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</si>
  <si>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</si>
  <si>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</si>
  <si>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</si>
  <si>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</si>
  <si>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</si>
  <si>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</si>
  <si>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</si>
  <si>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</si>
  <si>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</si>
  <si>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</si>
  <si>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</si>
  <si>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</si>
  <si>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</si>
  <si>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</si>
  <si>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</si>
  <si>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</si>
  <si>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</si>
  <si>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</si>
  <si>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</si>
  <si>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</si>
  <si>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</si>
  <si>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</si>
  <si>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</si>
  <si>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</si>
  <si>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</si>
  <si>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</si>
  <si>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</si>
  <si>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</si>
  <si>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</si>
  <si>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</si>
  <si>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</si>
  <si>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</si>
  <si>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</si>
  <si>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</si>
  <si>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</si>
  <si>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</si>
  <si>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</si>
  <si>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</si>
  <si>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</si>
  <si>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</si>
  <si>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</si>
  <si>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</si>
  <si>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</si>
  <si>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</si>
  <si>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</si>
  <si>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</si>
  <si>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</si>
  <si>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</si>
  <si>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</si>
  <si>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</si>
  <si>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</si>
  <si>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</si>
  <si>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</si>
  <si>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</si>
  <si>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</si>
  <si>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</si>
  <si>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</si>
  <si>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</si>
  <si>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</si>
  <si>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</si>
  <si>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</si>
  <si>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</si>
  <si>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</si>
  <si>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</si>
  <si>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</si>
  <si>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</si>
  <si>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</si>
  <si>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</si>
  <si>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</si>
  <si>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</si>
  <si>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</si>
  <si>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</si>
  <si>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</si>
  <si>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</si>
  <si>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</si>
  <si>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</si>
  <si>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</si>
  <si>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</si>
  <si>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</si>
  <si>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</si>
  <si>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</si>
  <si>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</si>
  <si>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</si>
  <si>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</si>
  <si>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</si>
  <si>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</si>
  <si>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</si>
  <si>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</si>
  <si>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</si>
  <si>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</si>
  <si>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</si>
  <si>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</si>
  <si>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</si>
  <si>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</si>
  <si>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</si>
  <si>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</si>
  <si>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</si>
  <si>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</si>
  <si>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</si>
  <si>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</si>
  <si>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</si>
  <si>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</si>
  <si>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</si>
  <si>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</si>
  <si>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</si>
  <si>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</si>
  <si>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</si>
  <si>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</si>
  <si>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</si>
  <si>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</si>
  <si>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</si>
  <si>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</si>
  <si>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</si>
  <si>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</si>
  <si>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</si>
  <si>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</si>
  <si>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</si>
  <si>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</si>
  <si>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</si>
  <si>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</si>
  <si>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</si>
  <si>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</si>
  <si>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</si>
  <si>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</si>
  <si>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</si>
  <si>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</si>
  <si>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</si>
  <si>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</si>
  <si>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</si>
  <si>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</si>
  <si>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</si>
  <si>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</si>
  <si>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</si>
  <si>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</si>
  <si>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</si>
  <si>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</si>
  <si>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</si>
  <si>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</si>
  <si>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</si>
  <si>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</si>
  <si>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</si>
  <si>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</si>
  <si>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</si>
  <si>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</si>
  <si>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</si>
  <si>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</si>
  <si>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</si>
  <si>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</si>
  <si>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</si>
  <si>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</si>
  <si>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</si>
  <si>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</si>
  <si>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</si>
  <si>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</si>
  <si>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</si>
  <si>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</si>
  <si>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</si>
  <si>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</si>
  <si>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</si>
  <si>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</si>
  <si>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</si>
  <si>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</si>
  <si>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</si>
  <si>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</si>
  <si>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</si>
  <si>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</si>
  <si>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</si>
  <si>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</si>
  <si>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</si>
  <si>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</si>
  <si>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</si>
  <si>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</si>
  <si>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</si>
  <si>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</si>
  <si>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</si>
  <si>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</si>
  <si>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</si>
  <si>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</si>
  <si>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</si>
  <si>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</si>
  <si>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</si>
  <si>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</si>
  <si>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</si>
  <si>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</si>
  <si>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</si>
  <si>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</si>
  <si>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</si>
  <si>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</si>
  <si>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</si>
  <si>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</si>
  <si>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</si>
  <si>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</si>
  <si>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</si>
  <si>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</si>
  <si>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</si>
  <si>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</si>
  <si>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</si>
  <si>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</si>
  <si>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</si>
  <si>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</si>
  <si>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</si>
  <si>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</si>
  <si>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</si>
  <si>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</si>
  <si>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</si>
  <si>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</si>
  <si>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</si>
  <si>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</si>
  <si>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</si>
  <si>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</si>
  <si>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</si>
  <si>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</si>
  <si>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</si>
  <si>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</si>
  <si>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</si>
  <si>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</si>
  <si>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</si>
  <si>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</si>
  <si>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</si>
  <si>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</si>
  <si>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</si>
  <si>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</si>
  <si>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</si>
  <si>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</si>
  <si>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</si>
  <si>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</si>
  <si>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</si>
  <si>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</si>
  <si>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</si>
  <si>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</si>
  <si>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</si>
  <si>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</si>
  <si>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</si>
  <si>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</si>
  <si>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</si>
  <si>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</si>
  <si>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</si>
  <si>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</si>
  <si>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</si>
  <si>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</si>
  <si>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</si>
  <si>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</si>
  <si>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</si>
  <si>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</si>
  <si>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</si>
  <si>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</si>
  <si>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</si>
  <si>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</si>
  <si>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</si>
  <si>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</si>
  <si>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</si>
  <si>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</si>
  <si>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</si>
  <si>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</si>
  <si>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</si>
  <si>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</si>
  <si>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</si>
  <si>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</si>
  <si>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</si>
  <si>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</si>
  <si>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</si>
  <si>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</si>
  <si>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</si>
  <si>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</si>
  <si>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</si>
  <si>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</si>
  <si>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</si>
  <si>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</si>
  <si>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</si>
  <si>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</si>
  <si>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</si>
  <si>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</si>
  <si>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</si>
  <si>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</si>
  <si>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</si>
  <si>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</si>
  <si>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</si>
  <si>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</si>
  <si>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</si>
  <si>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</si>
  <si>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</si>
  <si>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</si>
  <si>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</si>
  <si>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</si>
  <si>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</si>
  <si>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</si>
  <si>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</si>
  <si>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</si>
  <si>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</si>
  <si>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</si>
  <si>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</si>
  <si>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</si>
  <si>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</si>
  <si>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</si>
  <si>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</si>
  <si>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</si>
  <si>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</si>
  <si>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</si>
  <si>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</si>
  <si>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</si>
  <si>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</si>
  <si>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</si>
  <si>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</si>
  <si>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</si>
  <si>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</si>
  <si>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</si>
  <si>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</si>
  <si>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</si>
  <si>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</si>
  <si>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</si>
  <si>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</si>
  <si>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</si>
  <si>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</si>
  <si>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</si>
  <si>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</si>
  <si>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</si>
  <si>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</si>
  <si>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</si>
  <si>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</si>
  <si>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</si>
  <si>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</si>
  <si>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</si>
  <si>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</si>
  <si>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</si>
  <si>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</si>
  <si>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</si>
  <si>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</si>
  <si>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</si>
  <si>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</si>
  <si>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</si>
  <si>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</si>
  <si>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</si>
  <si>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</si>
  <si>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</si>
  <si>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</si>
  <si>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</si>
  <si>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</si>
  <si>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</si>
  <si>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</si>
  <si>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</si>
  <si>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</si>
  <si>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</si>
  <si>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</si>
  <si>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</si>
  <si>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</si>
  <si>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</si>
  <si>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</si>
  <si>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</si>
  <si>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</si>
  <si>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</si>
  <si>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</si>
  <si>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</si>
  <si>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</si>
  <si>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</si>
  <si>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</si>
  <si>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</si>
  <si>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</si>
  <si>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</si>
  <si>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</si>
  <si>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</si>
  <si>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</si>
  <si>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</si>
  <si>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</si>
  <si>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</si>
  <si>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</si>
  <si>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</si>
  <si>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</si>
  <si>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</si>
  <si>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</si>
  <si>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</si>
  <si>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</si>
  <si>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</si>
  <si>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</si>
  <si>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</si>
  <si>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</si>
  <si>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</si>
  <si>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</si>
  <si>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</si>
  <si>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</si>
  <si>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</si>
  <si>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</si>
  <si>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</si>
  <si>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</si>
  <si>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</si>
  <si>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</si>
  <si>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</si>
  <si>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</si>
  <si>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</si>
  <si>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</si>
  <si>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</si>
  <si>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</si>
  <si>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</si>
  <si>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</si>
  <si>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</si>
  <si>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</si>
  <si>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</si>
  <si>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</si>
  <si>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</si>
  <si>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</si>
  <si>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</si>
  <si>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</si>
  <si>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</si>
  <si>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</si>
  <si>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</si>
  <si>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</si>
  <si>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</si>
  <si>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</si>
  <si>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</si>
  <si>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</si>
  <si>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</si>
  <si>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</si>
  <si>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</si>
  <si>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</si>
  <si>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</si>
  <si>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</si>
  <si>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</si>
  <si>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</si>
  <si>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</si>
  <si>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</si>
  <si>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</si>
  <si>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</si>
  <si>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</si>
  <si>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</si>
  <si>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</si>
  <si>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</si>
  <si>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</si>
  <si>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</si>
  <si>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</si>
  <si>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</si>
  <si>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</si>
  <si>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</si>
  <si>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</si>
  <si>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</si>
  <si>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</si>
  <si>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</si>
  <si>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</si>
  <si>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</si>
  <si>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</si>
  <si>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</si>
  <si>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</si>
  <si>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</si>
  <si>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</si>
  <si>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</si>
  <si>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</si>
  <si>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</si>
  <si>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</si>
  <si>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</si>
  <si>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</si>
  <si>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</si>
  <si>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</si>
  <si>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</si>
  <si>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</si>
  <si>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</si>
  <si>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</si>
  <si>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</si>
  <si>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</si>
  <si>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</si>
  <si>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</si>
  <si>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</si>
  <si>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</si>
  <si>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</si>
  <si>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</si>
  <si>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</si>
  <si>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</si>
  <si>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</si>
  <si>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</si>
  <si>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</si>
  <si>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</si>
  <si>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</si>
  <si>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</si>
  <si>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</si>
  <si>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</si>
  <si>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</si>
  <si>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</si>
  <si>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</si>
  <si>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</si>
  <si>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</si>
  <si>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</si>
  <si>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</si>
  <si>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</si>
  <si>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</si>
  <si>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</si>
  <si>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</si>
  <si>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</si>
  <si>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</si>
  <si>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</si>
  <si>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</si>
  <si>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</si>
  <si>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</si>
  <si>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</si>
  <si>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</si>
  <si>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</si>
  <si>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</si>
  <si>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</si>
  <si>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</si>
  <si>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</si>
  <si>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</si>
  <si>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</si>
  <si>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</si>
  <si>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</si>
  <si>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</si>
  <si>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</si>
  <si>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</si>
  <si>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</si>
  <si>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</si>
  <si>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</si>
  <si>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</si>
  <si>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</si>
  <si>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</si>
  <si>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</si>
  <si>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</si>
  <si>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</si>
  <si>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</si>
  <si>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</si>
  <si>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</si>
  <si>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</si>
  <si>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</si>
  <si>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</si>
  <si>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</si>
  <si>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</si>
  <si>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</si>
  <si>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</si>
  <si>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</si>
  <si>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</si>
  <si>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</si>
  <si>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</si>
  <si>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</si>
  <si>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</si>
  <si>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</si>
  <si>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</si>
  <si>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</si>
  <si>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</si>
  <si>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</si>
  <si>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</si>
  <si>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</si>
  <si>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</si>
  <si>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</si>
  <si>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</si>
  <si>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</si>
  <si>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</si>
  <si>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</si>
  <si>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</si>
  <si>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</si>
  <si>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</si>
  <si>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</si>
  <si>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</si>
  <si>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</si>
  <si>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</si>
  <si>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</si>
  <si>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</si>
  <si>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</si>
  <si>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</si>
  <si>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</si>
  <si>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</si>
  <si>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</si>
  <si>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</si>
  <si>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</si>
  <si>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</si>
  <si>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</si>
  <si>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</si>
  <si>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</si>
  <si>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</si>
  <si>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</si>
  <si>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</si>
  <si>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</si>
  <si>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</si>
  <si>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</si>
  <si>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</si>
  <si>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</si>
  <si>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</si>
  <si>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</si>
  <si>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</si>
  <si>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</si>
  <si>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</si>
  <si>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</si>
  <si>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</si>
  <si>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</si>
  <si>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</si>
  <si>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</si>
  <si>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</si>
  <si>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</si>
  <si>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</si>
  <si>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</si>
  <si>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</si>
  <si>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</si>
  <si>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</si>
  <si>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</si>
  <si>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</si>
  <si>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</si>
  <si>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</si>
  <si>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</si>
  <si>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</si>
  <si>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</si>
  <si>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</si>
  <si>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</si>
  <si>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</si>
  <si>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</si>
  <si>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</si>
  <si>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</si>
  <si>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</si>
  <si>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</si>
  <si>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</si>
  <si>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</si>
  <si>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</si>
  <si>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</si>
  <si>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</si>
  <si>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</si>
  <si>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</si>
  <si>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</si>
  <si>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</si>
  <si>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</si>
  <si>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</si>
  <si>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</si>
  <si>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</si>
  <si>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</si>
  <si>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</si>
  <si>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</si>
  <si>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</si>
  <si>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</si>
  <si>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</si>
  <si>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</si>
  <si>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</si>
  <si>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</si>
  <si>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</si>
  <si>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</si>
  <si>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</si>
  <si>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</si>
  <si>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</si>
  <si>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</si>
  <si>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</si>
  <si>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</si>
  <si>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</si>
  <si>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</si>
  <si>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</si>
  <si>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</si>
  <si>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</si>
  <si>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</si>
  <si>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</si>
  <si>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</si>
  <si>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</si>
  <si>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</si>
  <si>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</si>
  <si>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</si>
  <si>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</si>
  <si>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</si>
  <si>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</si>
  <si>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</si>
  <si>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</si>
  <si>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</si>
  <si>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</si>
  <si>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</si>
  <si>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</si>
  <si>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</si>
  <si>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</si>
  <si>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</si>
  <si>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</si>
  <si>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</si>
  <si>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</si>
  <si>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</si>
  <si>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</si>
  <si>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</si>
  <si>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</si>
  <si>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</si>
  <si>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</si>
  <si>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</si>
  <si>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</si>
  <si>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</si>
  <si>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</si>
  <si>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</si>
  <si>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</si>
  <si>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</si>
  <si>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</si>
  <si>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</si>
  <si>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</si>
  <si>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</si>
  <si>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</si>
  <si>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</si>
  <si>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</si>
  <si>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</si>
  <si>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</si>
  <si>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</si>
  <si>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</si>
  <si>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</si>
  <si>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</si>
  <si>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</si>
  <si>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</si>
  <si>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</si>
  <si>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</si>
  <si>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</si>
  <si>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</si>
  <si>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</si>
  <si>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</si>
  <si>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</si>
  <si>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</si>
  <si>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</si>
  <si>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</si>
  <si>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</si>
  <si>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</si>
  <si>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</si>
  <si>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</si>
  <si>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</si>
  <si>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</si>
  <si>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</si>
  <si>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</si>
  <si>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</si>
  <si>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</si>
  <si>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</si>
  <si>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</si>
  <si>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</si>
  <si>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</si>
  <si>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</si>
  <si>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</si>
  <si>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</si>
  <si>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</si>
  <si>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</si>
  <si>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</si>
  <si>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</si>
  <si>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</si>
  <si>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</si>
  <si>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</si>
  <si>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</si>
  <si>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</si>
  <si>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</si>
  <si>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</si>
  <si>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</si>
  <si>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</si>
  <si>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</si>
  <si>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</si>
  <si>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</si>
  <si>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</si>
  <si>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</si>
  <si>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</si>
  <si>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</si>
  <si>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</si>
  <si>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</si>
  <si>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</si>
  <si>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</si>
  <si>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</si>
  <si>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</si>
  <si>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</si>
  <si>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</si>
  <si>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</si>
  <si>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</si>
  <si>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</si>
  <si>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</si>
  <si>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</si>
  <si>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</si>
  <si>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</si>
  <si>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</si>
  <si>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</si>
  <si>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</si>
  <si>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</si>
  <si>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</si>
  <si>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</si>
  <si>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</si>
  <si>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</si>
  <si>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</si>
  <si>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</si>
  <si>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</si>
  <si>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</si>
  <si>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</si>
  <si>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</si>
  <si>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</si>
  <si>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</si>
  <si>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</si>
  <si>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</si>
  <si>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</si>
  <si>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</si>
  <si>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</si>
  <si>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</si>
  <si>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</si>
  <si>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</si>
  <si>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</si>
  <si>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</si>
  <si>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</si>
  <si>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</si>
  <si>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</si>
  <si>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</si>
  <si>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</si>
  <si>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</si>
  <si>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</si>
  <si>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</si>
  <si>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</si>
  <si>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</si>
  <si>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</si>
  <si>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</si>
  <si>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</si>
  <si>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</si>
  <si>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</si>
  <si>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</si>
  <si>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</si>
  <si>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</si>
  <si>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</si>
  <si>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</si>
  <si>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</si>
  <si>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</si>
  <si>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</si>
  <si>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</si>
  <si>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</si>
  <si>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</si>
  <si>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</si>
  <si>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</si>
  <si>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</si>
  <si>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</si>
  <si>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</si>
  <si>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</si>
  <si>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</si>
  <si>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</si>
  <si>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</si>
  <si>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</si>
  <si>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</si>
  <si>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</si>
  <si>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</si>
  <si>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</si>
  <si>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</si>
  <si>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</si>
  <si>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</si>
  <si>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</si>
  <si>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</si>
  <si>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</si>
  <si>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</si>
  <si>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</si>
  <si>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</si>
  <si>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</si>
  <si>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</si>
  <si>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</si>
  <si>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</si>
  <si>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</si>
  <si>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</si>
  <si>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</si>
  <si>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</si>
  <si>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</si>
  <si>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</si>
  <si>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</si>
  <si>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</si>
  <si>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</si>
  <si>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</si>
  <si>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</si>
  <si>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</si>
  <si>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</si>
  <si>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</si>
  <si>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</si>
  <si>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</si>
  <si>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</si>
  <si>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</si>
  <si>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</si>
  <si>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</si>
  <si>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</si>
  <si>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</si>
  <si>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</si>
  <si>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</si>
  <si>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</si>
  <si>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</si>
  <si>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</si>
  <si>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</si>
  <si>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</si>
  <si>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</si>
  <si>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</si>
  <si>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</si>
  <si>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</si>
  <si>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</si>
  <si>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</si>
  <si>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</si>
  <si>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</si>
  <si>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</si>
  <si>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</si>
  <si>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</si>
  <si>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</si>
  <si>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</si>
  <si>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</si>
  <si>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</si>
  <si>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</si>
  <si>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</si>
  <si>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</si>
  <si>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</si>
  <si>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</si>
  <si>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</si>
  <si>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</si>
  <si>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</si>
  <si>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</si>
  <si>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</si>
  <si>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</si>
  <si>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</si>
  <si>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</si>
  <si>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</si>
  <si>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</si>
  <si>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</si>
  <si>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</si>
  <si>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</si>
  <si>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</si>
  <si>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</si>
  <si>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</si>
  <si>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</si>
  <si>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</si>
  <si>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</si>
  <si>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</si>
  <si>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</si>
  <si>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</si>
  <si>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</si>
  <si>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</si>
  <si>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</si>
  <si>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</si>
  <si>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</si>
  <si>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</si>
  <si>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</si>
  <si>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</si>
  <si>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</si>
  <si>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</si>
  <si>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</si>
  <si>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</si>
  <si>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</si>
  <si>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</si>
  <si>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</si>
  <si>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</si>
  <si>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</si>
  <si>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</si>
  <si>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</si>
  <si>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</si>
  <si>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</si>
  <si>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</si>
  <si>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</si>
  <si>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</si>
  <si>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</si>
  <si>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</si>
  <si>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</si>
  <si>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</si>
  <si>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</si>
  <si>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</si>
  <si>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</si>
  <si>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</si>
  <si>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</si>
  <si>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</si>
  <si>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</si>
  <si>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</si>
  <si>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</si>
  <si>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</si>
  <si>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</si>
  <si>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</si>
  <si>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</si>
  <si>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</si>
  <si>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</si>
  <si>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</si>
  <si>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</si>
  <si>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</si>
  <si>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</si>
  <si>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</si>
  <si>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</si>
  <si>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</si>
  <si>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</si>
  <si>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</si>
  <si>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</si>
  <si>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</si>
  <si>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</si>
  <si>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</si>
  <si>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</si>
  <si>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</si>
  <si>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</si>
  <si>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</si>
  <si>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</si>
  <si>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</si>
  <si>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</si>
  <si>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</si>
  <si>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</si>
  <si>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</si>
  <si>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</si>
  <si>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</si>
  <si>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</si>
  <si>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</si>
  <si>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</si>
  <si>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</si>
  <si>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</si>
  <si>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</si>
  <si>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</si>
  <si>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</si>
  <si>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</si>
  <si>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</si>
  <si>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</si>
  <si>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</si>
  <si>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</si>
  <si>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</si>
  <si>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</si>
  <si>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</si>
  <si>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</si>
  <si>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</si>
  <si>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</si>
  <si>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</si>
  <si>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</si>
  <si>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</si>
  <si>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</si>
  <si>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</si>
  <si>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</si>
  <si>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</si>
  <si>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</si>
  <si>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</si>
  <si>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</si>
  <si>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</si>
  <si>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</si>
  <si>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</si>
  <si>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</si>
  <si>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</si>
  <si>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</si>
  <si>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</si>
  <si>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</si>
  <si>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</si>
  <si>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</si>
  <si>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</si>
  <si>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</si>
  <si>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</si>
  <si>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</si>
  <si>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</si>
  <si>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</si>
  <si>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</si>
  <si>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</si>
  <si>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</si>
  <si>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</si>
  <si>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</si>
  <si>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</si>
  <si>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</si>
  <si>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</si>
  <si>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</si>
  <si>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</si>
  <si>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</si>
  <si>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</si>
  <si>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</si>
  <si>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</si>
  <si>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</si>
  <si>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</si>
  <si>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</si>
  <si>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</si>
  <si>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</si>
  <si>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</si>
  <si>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</si>
  <si>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</si>
  <si>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</si>
  <si>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</si>
  <si>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</si>
  <si>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</si>
  <si>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</si>
  <si>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</si>
  <si>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</si>
  <si>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</si>
  <si>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</si>
  <si>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</si>
  <si>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</si>
  <si>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</si>
  <si>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</si>
  <si>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</si>
  <si>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</si>
  <si>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</si>
  <si>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</si>
  <si>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</si>
  <si>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</si>
  <si>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</si>
  <si>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</si>
  <si>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</si>
  <si>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</si>
  <si>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</si>
  <si>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</si>
  <si>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</si>
  <si>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</si>
  <si>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</si>
  <si>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</si>
  <si>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</si>
  <si>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</si>
  <si>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</si>
  <si>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</si>
  <si>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</si>
  <si>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</si>
  <si>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</si>
  <si>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</si>
  <si>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</si>
  <si>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</si>
  <si>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</si>
  <si>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</si>
  <si>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</si>
  <si>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</si>
  <si>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</si>
  <si>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</si>
  <si>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</si>
  <si>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</si>
  <si>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</si>
  <si>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</si>
  <si>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</si>
  <si>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</si>
  <si>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</si>
  <si>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</si>
  <si>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</si>
  <si>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</si>
  <si>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</si>
  <si>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</si>
  <si>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</si>
  <si>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</si>
  <si>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</si>
  <si>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</si>
  <si>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</si>
  <si>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</si>
  <si>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</si>
  <si>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</si>
  <si>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</si>
  <si>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</si>
  <si>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</si>
  <si>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</si>
  <si>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</si>
  <si>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</si>
  <si>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</si>
  <si>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</si>
  <si>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</si>
  <si>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</si>
  <si>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</si>
  <si>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</si>
  <si>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</si>
  <si>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</si>
  <si>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</si>
  <si>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</si>
  <si>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</si>
  <si>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</si>
  <si>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</si>
  <si>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</si>
  <si>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</si>
  <si>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</si>
  <si>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</si>
  <si>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</si>
  <si>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</si>
  <si>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</si>
  <si>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</si>
  <si>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</si>
  <si>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</si>
  <si>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</si>
  <si>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</si>
  <si>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</si>
  <si>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</si>
  <si>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</si>
  <si>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</si>
  <si>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</si>
  <si>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</si>
  <si>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</si>
  <si>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</si>
  <si>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</si>
  <si>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</si>
  <si>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</si>
  <si>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</si>
  <si>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</si>
  <si>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</si>
  <si>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</si>
  <si>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</si>
  <si>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</si>
  <si>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</si>
  <si>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</si>
  <si>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</si>
  <si>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</si>
  <si>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</si>
  <si>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</si>
  <si>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</si>
  <si>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</si>
  <si>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</si>
  <si>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</si>
  <si>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</si>
  <si>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25-18-2020-210</t>
  </si>
  <si>
    <t>25-18-2020-211</t>
  </si>
  <si>
    <t>11-1498-2020</t>
  </si>
  <si>
    <t>2500-484-2020</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</si>
  <si>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</si>
  <si>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</si>
  <si>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73003002020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</si>
  <si>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</si>
  <si>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</si>
  <si>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Agrupados ,  de conformidad con el Manual Operativo de la Modalidad Comunitaria y el servicio HCB Familia, Mujer  e infancia,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</si>
  <si>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7018980147</t>
  </si>
  <si>
    <t>EL PRESENTE CONTRATO ES DE PROVEER AL CONTRATISTA  DE LOS RECURSOS DE QUE TRATA LA CLAUSULA TERCERA PARA QUE ESTE ADMINISTRE EL HOGAR INFANTIL.</t>
  </si>
  <si>
    <t>FUNDACION PANAMERICANA PARA EL DESARROLLO "FUPAD"</t>
  </si>
  <si>
    <t>GENERACION DE EMPLEO  E INGRESOS  A 100 FAMILIAS DESPLAZADAS EN EL AREA RURAL DE SINCELEJO MEDIANTE LA SIEMBRA Y COMERCIALIZACION DE 100 HAS DE YUCA- MAIZ</t>
  </si>
  <si>
    <t>ASOCIACION PROVIVIENDISTA DEL CARIBE-ASOVICAR</t>
  </si>
  <si>
    <t>CONSTRUCCION DE 23 SOLUCIONES DE VIVIENDA DE INTERES SOCIAL UBICADAS EN LA URBANIZACION 16 DE ABRIL DE SINCELEJO</t>
  </si>
  <si>
    <t>CONSTRUCCION DEL CENTRO DE DESARROLLO COMUNITARIO EN LA ZONA SUR DEL MUNICIPIO DE SINCELEJO</t>
  </si>
  <si>
    <t>IMPLEMENTAR INCUBADORAS DE EMPRESAS DE MANERA GRADUAL DE ACUERDO CON PIORIDADES DE MERCADOS  Y GENERACION DE EMPLEO  SOSTENIBLE EN EL MUNICIPIO DE SINCELEJO</t>
  </si>
  <si>
    <t>CONTRATO No. SU-O81 (30/04/2002</t>
  </si>
  <si>
    <t>GENERACION DE EMPLEO  E INGRESOS  A 570 FAMILIAS DESPLAZADAS LOCALIZADAS EN LOS MUNICIPIOS DE SINCELEJO, SINCE, GALERAS, COROZAL , PALMITO Y SAMPUES.</t>
  </si>
  <si>
    <t>EMBAJADA DE JAPON</t>
  </si>
  <si>
    <t>CONVENIO DE DONACION EMBAJADA DE JAPON - FUNDESOCIAL</t>
  </si>
  <si>
    <t>CONSTRUCCION Y DOTACION DE UN (1) COLEGIO EN EL MUNICIPIO DE SINCELEJO (Institución Educativa Humberto Vergara Prados - Sede Principal)</t>
  </si>
  <si>
    <t>CONSTRUCCION Y DOTACION DE UN (1) COLEGIO EN EL MUNICIPIO DE LOS PALMITOS (Institución Educativa Técnica Agropecuaria El Piñal- Sede Principal)</t>
  </si>
  <si>
    <t>13-26-2004-935</t>
  </si>
  <si>
    <t>PRESTAR EL SERVICIO DE ATENCIÓN INTEGRAL REQUERIDOS POR NIÑOS, NIÑAS Y JOVENES MENORES DE 18 AÑOS DESVINCULADOS DEL CONFLICTO ARMADO INTERNO CON MEDIDA DE PROTECCION ORDENADA POR EL JUEZ DE MENORES O PROMISCUO DE FAMILIA O DEFENSOR DE MENORES O DE FAMILIA, SEGUN SEA EL CASO, GARANTIZANDO SU DEBIDA ATENCION DE ACUERDO CON SUS CARACTERISTICAS Y PROBLEMATICAS ESPECIFICA, CONFORME  A LOS LINEAMIENTOS TECNICOS ADMINISTRATIVOS Y FINANCIEROS ESTABLECIDOS POR EL ICBF.</t>
  </si>
  <si>
    <t xml:space="preserve">CONSTRUCCION Y DOTACION DE UN (1) COLEGIO EN EL MUNICIPIO DE SAN CARLOS 
(Institución Educativa San Miguel    - Sede Principal)
</t>
  </si>
  <si>
    <t>13-26-2006-627</t>
  </si>
  <si>
    <t>BRINDAR  ATENCIÓN INTEGRAL  EN LA MODALIDAD CENTRO DE ATENCION ESPECIALIZADA A NIÑOS, NIÑAS Y ADOLESCENTES , DE 12 A  18 AÑOS DE EDAD DESVINCULADOS DE GRUPOS ARMADOS IRREGULARES, PROVENIENTES DE LA ETAPA HOGAR TRANSITORIO REMITIDOS POR  DEFENSOR DE  FAMILIA COMPETENTE O DELEGADO Y QUE HAYAN CUMPLIDO CON LA PRIMERA FASE DEL MODELO DE ATENCION.</t>
  </si>
  <si>
    <t>CONTRATO APORTE #482</t>
  </si>
  <si>
    <t>CONTRATO APORTE #484</t>
  </si>
  <si>
    <t>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</si>
  <si>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#480</t>
  </si>
  <si>
    <t>ADMINISTRAR Y GESTIONAR RECURSOSPARA GARANTIZAR EL FUNCIONAMIENTODE LA MODALIDAD FORTALECIMIENTOA LA FAMILIA DEL AREA RURAL DISPERSA, CON EL FIN DE CONTRIBUIR A MEJORAR LAS CONDICIONES DE VIDA DE LAS FAMILIAS EN EXTREMA POBREZA DEL AREA RURAL DISPERSA, MEDIANTE EL ACOMPAÑAMIENTOY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</si>
  <si>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CONTRATO DE APORTE #486</t>
  </si>
  <si>
    <t>ADMINISTRAR Y GESTIONAR RECURSOS PARA GARANTIZAR EL FUNCIONAMIENTO DE LA MODALIDAD, FORTALECIMIENTO A LA FAMILIA DEL AREA RURAL DISPERSA, CON EL FIN DE CONTRIBUIR A MEJORAR LAS CONDICIONES DE VIDA DE LAS FAMILIAS EN EXTREMA OOBREZA DEL AREA RURAL DISPERSA, MEDIANTE EL ACOMPAÑAMIENTO Y GENERACION DE OPORTUNIDADES Y ACCESO A LOS RECURSOS DISPONIDBLESEN LA SOCIEDAD, QUE PERMITAN A ESTA FAMILIA RECUPERAR O DISPONER DE UNA CAPACIDAD QUE LE PERMITA FUNCIONAR COMO FAMILIA, ANALIZAR SITUACIONES Y TOMAR DECISIONES PARA RESOLVER SITUACIONES DE MANERA EFICAZ EN EL ENTORNO PERSONAL, FAMILIAR, COMUNITARIO E INSTITUCIONAL, CON PARTICIPACION DEL SNBF Y OTRAS INSTANCIAS DEL ESTADO A NIVEL PUBLICO, PRIVADO Y COMUNITARIO.</t>
  </si>
  <si>
    <t>CONTRATO #2306483</t>
  </si>
  <si>
    <t>ADMINISTRAR Y GESTIONAR RECURSOS PARA GARANTIZAR EL FUNCIONAMIENTO DE LA MODALIDAD FORTALECIMIENTO A LA FAMILIA DEL AREA RURAL DISPERSA,  MEDIANTE ACOMPAÑAMIENTO Y GENERACION DE OPORTUNIDADES Y ACCESO A LOS RECURSOS DISPONIBLES EN LA SOCIEDAD, QUE PERMITAN A ESTAS FAMILIAS RECUPERAR O DISPONER DE UNA CAPACIDAD QUE LE PERMITA FUNCIONAR COMO FAMILIA,  ANALIZAR SITUACIONES Y TOMAR DECISIONES PARA RESOLVER SITUACIONES DE MANERA EFICAZ EN EL ENTORNO PERSONAL, FAMILIAR, COMUNITARIO E INSTITUCIONAL, CON PARTICIPACION DEL SNBF.</t>
  </si>
  <si>
    <t>CONTRATO #462</t>
  </si>
  <si>
    <t xml:space="preserve">BRINDAR COMPLEMENTACION ALIMENTARIA Y DESARROLLAR ACCIONES FORMATIVAS Y DE PROMOCION DE ESTILO DE VIDA SALUDABLES, MODALIDAD ASISTENCIA NUTRICIONAL AL ESCOLAR Y ADOLESCENTE , EN LA MODALIDAD DESYUNOS ESCOLARES, CENTRO ZONAL1 </t>
  </si>
  <si>
    <t>CONTRATO #485</t>
  </si>
  <si>
    <t>ADMINISTRAR Y GESTIONAR RECURSOS PARA GARANTIZAR EL FUNCIONAMIENTO DE LA MODALIDAD FORTALECIMIENTO A LA FAMILIA DEL AREA RURAL DISPERSA, CON EL FIN DE CONTRIBUIR A MEJORAR LAS CONDICIONES DE VIDA DE LAS FAMILIAS EN EXTREMA POBREZA DEL AREA RURAL DISPERSA,  MEDIANTE EL ACOMPAÑAMIENTO Y GENERACION DE OPORTUNIDADES Y ACCESO A LOS RECURSOS DISPONIBLES EN LA SOCIEDAD, QUE PERMITAN A ESTAS FAMILIAS RECUPERAR O DISPONER DE UNA CAPACIDAD QUE LE PERMITA FUNCIONAR COMO FAMILIA, ANALIZARSITUACIONES Y TOMAR DECISIONES PARA RESOLVER SITUACIONES DE MANERA EFICAZ EN EL ENTORNO PERSONAL, FAMILIAR COMUNITARIO E INSTITUCIONAL , CON PARTICIPOACION DEL SNBF Y DE OTRAS INSTANCIA DEL ESTADO A NIVEL PUBLICO, PRIVADO Y COMUNITARIO</t>
  </si>
  <si>
    <t>CONTRATO DE APORTE  #481</t>
  </si>
  <si>
    <t>ADMINISTRAR Y GESTIONAR RECURSOS PARA GARANTIZAR EL FUNCIONAMIENTO DE LLA MODALIDAD FORTALECIMIENTO A LA FAMILIA DEL AREA RURAL DISPERSA, CON EL FIN DE CONTRIBUIR A MEJORAR LAS CON DICIONES DE VIDA DE LAS FAMILIAS EN EST¿XREMA POBREZA DEL AREA RURAL DISPERSA, MEDIANTE EL COMPAÑAMIENTO Y GENERACION DE OPORTUNIDADES Y ACCESO A LOS RECURSOS DISPONIBLES EN LA SOCIEDAD, QUE PERMITAN A ESTAS FAMILIAS RECUPERAR O DISPONER DE UNA CAPACIDAD QUE PERMITA FUNCIONAR COMO FAMILIAR, ANALIZAR SITUACIONES Y TOMAR DECISIONES PARA RESOLVER SITUACIONES DE MANERA EFICAZ EN EL ENTORNO PERSONAL, FAMILIAR COMUNITARIO E INSTITUCIONAL, CON PARTICIPACION DE SNBF Y DE OTRAS INSTANCIAS DEL ESTADO A NIVEL PUBLICO, PRIVADO Y COMUNITARIO</t>
  </si>
  <si>
    <t>13-26-2007-063</t>
  </si>
  <si>
    <t>13-26-2007-817</t>
  </si>
  <si>
    <t>13-26-2007-1005</t>
  </si>
  <si>
    <t>BRINDAR  ATENCIÓN INTEGRAL  EN LA MODALIDAD  CENTRO DE ATENCION ESPECIALIZADA A  NIÑOS, NIÑAS Y ADOLESCENTES  DE 12 A 18 AÑOS DE EDAD  VIVTIMAS DE LA VIOLENCIA, CONFORME A LAS DISPOSICIONES LEGALES, LINEAMIENTOS Y ESTANDARES DE CALIDAD ICBF VIGENTES.</t>
  </si>
  <si>
    <t>70-18-2007-0347</t>
  </si>
  <si>
    <t xml:space="preserve"> ADMINISTRAR Y GESTIONAR RECURSOS PARA GARANTIZAR EL FUNCIONAMIENTO DE LA MODALIDAD, FORTALECIMIENTO A LA FAMILIA DEL AREA RURAL DISPERSA CON EL FIN DE CONTRIBUIR A MEJORAR LAS CONDICIONES DE VIDA DE LAS FAMILIAS EN EXTREMA POBREZA DE L AREA RURAL DISPERSA, MEDIANTE EL ACOMPAÑAMIENTO Y GENERACION  DE OPORTUNIDADES Y ACCESO A LOS RECURSOS DISPONIBLES EN LA SOCIEDAD, QUE PERMITAN A ESTAS FAMILIAS RECUPERAR O DISPONER DE UNA CAPACIDAD QUE LE PERMITA FUNCIONAR COMO FAMILIA, ANALIZAR SITUACIONES Y TOMAR DECISICIONES PARA RESOLVER SITUACIONES DE MANERA EFICAZ EN EL ENTORNO PERSONAL, FAMILIAR COMUNITARIO E INSTITUCIONAL, CON PARTICIPACION DE SNBF Y OTRAS INSTANCIAS DEL ESTADO A NIVEL PUBLICO, PRIVADO Y COMUNITARIO.</t>
  </si>
  <si>
    <t>70-18-2008-169</t>
  </si>
  <si>
    <t>BRINDAR ATENCION A LA PRIMERA INFANCIA, NIÑOS Y NIÑAS MENORES DE 6 AÑOS DE FAMILIAS CON VULNERABILIDAD ECONOMICA, SOCIAL, CULTURAL Y NUTRICIONAL</t>
  </si>
  <si>
    <t>ASOBANCARIA</t>
  </si>
  <si>
    <t>CONVENIO DE COOPERACION 214-04 (21/12/2007</t>
  </si>
  <si>
    <t>CONSTRUCCION Y DOTACION DE UN (1) COLEGIO EN EL MUNICIPIO DE PINILLOS  (Institución Educativa de Palominos- Sede Principal)</t>
  </si>
  <si>
    <t>CONVENIO DE COOPERACION 215-04 (21/12/2007</t>
  </si>
  <si>
    <t>CONSTRUCCION Y DOTACION DE UN (1) COLEGIO EN EL MUNICIPIO DE CICUCO (Institución Educativa  Técnica Agropecuaria Cicuco)</t>
  </si>
  <si>
    <t>70-18-2008-0386</t>
  </si>
  <si>
    <t>APOYAR A LA FAMILIA RURAL EN EL FORTALECIMIENTO DE SU IDENTIDAD, SU FUNCION SOCIALIZADORA Y EL SENTIDO DE DERECHOS HUMANOS, EN PARTICULAR LOS DE LA NIÑEZ, LA CONSTRUCCION DE DEMOCRACIA, DIALOGO Y PAZ, LA COHESION SOCIAL Y COMUNITARIA, LA CREACION DE REDES DE APOYO RURAL, EL ARRAIGO A LA TIERRA Y SU RECONOCIMIENTO SOCIAL Y CULTURAL, EN CONCRETACION CON EL SNBF</t>
  </si>
  <si>
    <t>70-18-2008- 0363</t>
  </si>
  <si>
    <t>BRINDAR COMPLEMENTACION ALIMENTARIA Y DESARROLAR ACCIONES FORMATIVAS Y DE PROMOCION DE ESTILO DE VIDA SALUDABL, QUE CONTRIBUYAN A MANTENER Y MEJORAR EL ESTADO NUTRICIONAL, INCREMENTAR LA MATRICULA, LA ASISTENCIA REGULAR Y EL DESARROLLO COGNITIVOS DE LOS NIÑOS, NIÑAS Y JOVENES MATRICULADOS EN INSTITUCIONES EDUCATIVAS OFICIALES. ESTE CONTRATO SE REALIZA EN DESARROLLO DE LA MODALIDAD DE ASISTENCIA NUTRICIONAL AL ESCOLAR Y ADOLESCENTE ANEA DEL ICBF.</t>
  </si>
  <si>
    <t>70 -18-2008-0285</t>
  </si>
  <si>
    <t>BRINDAR  COMPLEMENTACION ALIMENTARIAY DESARROLLAR ACCIONES FORMATIVAS Y DE PROMOCION DE ESTILO DE VIDA SALUDABLES, QUE CONTRIBUYAN A MANTENER Y MEJORAR EL ESTADO NUTRICIONAL, INCREMENTAR LA MATRICULA, LA ASISTENCIA REGULAR Y EL DESARROLLO COGNITIVO DFE LOS NIÑOS, NIÑAS Y JOVENES MATRICULADOS EN INSTITUCIONES AL ESCOLAR Y ADOLESCENTE</t>
  </si>
  <si>
    <t>13-26-08-0611</t>
  </si>
  <si>
    <t>BRINDAR  ATENCIÓN INTEGRAL  EN LA MODALIDAD EN NIÑOS Y NIÑAS Y ADOSLESCENTES DE 12 A 18 AÑOS DE EDAD DESVINCULADOS DE GRUPOS ARMADOS IRREGULARES, PROVENIENTES DE LA ETAPA HOGAR TRANSITORIO, REMITIDOS POR EL DEFENSOR DE FAMILIA COMPETENTE O DELEGADO Y QUE HAYAN CUMPLIDO CON LA PRIMERA FASE DEL MODELO DE ATENCION</t>
  </si>
  <si>
    <t>13-26-08-0665</t>
  </si>
  <si>
    <t>BRINDAR  ATENCIÓNA  NIÑOS, NIÑAS Y ADOSLESCENTES EN SITUACION DE ABANDONO Y/O PELIGRO A QUIENES LA CONDICION DE EJERCICIO DE DERECHOS HACE IMPERATIVA LA SEPARACION DE SU FAMILIA, Y SE HACE NECESARIO RESTABLECER SUS DERECHOS VULNERADOS EN UN CENTRO DE ATENCION INTEGRAL</t>
  </si>
  <si>
    <t>13-23-09-450</t>
  </si>
  <si>
    <t>BRINDAR COMPLEMENTACION ALIMENTARIA Y DESARROLLAR ACCIONES FORMATIVAS Y DE PROMOCION DE ESTILO DE VIDA SALUDABLES QUE CONTRIBUYAN A MANTENER Y MEJORAR EL ESTADO NUTRICIONAL, INCREMENTAR LA MATRICULA, LA ASISTENCIA REGULAR Y EL DESARROLLO COGNITIVO DE LOS NIÑOS, NIÑAS Y JOVENES   EN SITUACION DE DESPLAZAMIENTO MATRICULADOS EN INSTITUCIONES EDUCATIVAS OFICIALES</t>
  </si>
  <si>
    <t>70-18-2009-574 - 575</t>
  </si>
  <si>
    <t>BRINDAR COMPLEMENTACION ALIMENTARIA Y DESARROLLAR ACCIONES FORMATIVAS Y DE PROMOCION DE ESTILO DE VIDA SALUDABLES . QUE CONTRIBUYAN A MANTENER Y MEJORAR EL ESTADO NUTRICIONAL, INCREMENTAR LA MATRICULA, LA ASISTENCIA REGUKAR Y EL DESARROLLO COGNITIVO DE LOS NIÑOS, NIÑAS Y JOVENES MATRICULADOS EN INSTITUCIONES EDUCATIVAS OFICIALES.</t>
  </si>
  <si>
    <t>MUNICIPIO DE COROZAL</t>
  </si>
  <si>
    <t>CONVENIO 003 (3 DE Julio de 2009)</t>
  </si>
  <si>
    <t>PRESTAR EL SERVICIIO DE ATENCION INTEGRAL A LA PRIMERA INFANCIA EN EL MUNICIPIO DE COROZAL</t>
  </si>
  <si>
    <t>MUNICIPIO DE EL ROBLE</t>
  </si>
  <si>
    <t>CONVENIO 006 (13 DE Julio de 2009)</t>
  </si>
  <si>
    <t>PRESTAR EL SERVICIIO DE ATENCION INTEGRAL A LA PRIMERA INFANCIA EN EL MUNICIPIO DE EL ROBLE</t>
  </si>
  <si>
    <t>70-18-2010-100144</t>
  </si>
  <si>
    <t xml:space="preserve">BRINDAR ATENCION A LA PRIMERA INFANCIA, NIÑOS Y NIÑAS MENORES DE CINCO AÑOS, DE FAMILIAS CON VULNERABILIDAD ECONOMICA, SOCIAL, CULTURAL NUTRICIONALPSICOAFECTIVA, A TRAVES DE LOS HOGARES COMUNITARIOS DE BIENESTAR MODALIDAD O- 5 AÑOS, EN LAS SIGUIENTES FORMAS DE ATENCION : FAMILIARES, PRIORITARIAMENTE EN SITUACION DE DESPLAZAMIENTO; Y EN MODALIDAD FAMI, APOYAR A LAS FAMILIAS EN DESARROLLO CON MKUJERES GESTANTES, MADRES LACTANTES Y NIÑOS Y NIÑAS MENORES DE DOS AÑOS QUE SE ENCUENTRAN EN VULNERABILIDAD PSICOAFECTIVA, NUTRICIONAL, ECONOMICA Y SOCIAL, PRIORITAMENTE EN SITUACION DE DESPLAZAMIENTO. </t>
  </si>
  <si>
    <t>13-26-10-0569</t>
  </si>
  <si>
    <t>BRINDAR ATENCION ESPECIALIZADA EN LA MODALIDAD VICTIMAS DE LA VIOLENCI ARMADA " CENTRO DEATENCION  ESPECIALIZADA, CONFORME A LAS DISPOSICIONES LEGALES, LINEAMIENTOS Y ESTANDARES DE CALIDAD ICBF"</t>
  </si>
  <si>
    <t>CONTRATO DE APORTE #268</t>
  </si>
  <si>
    <t>GARANTIZAR EL SERVICIO DE ALIMENTACION ESCOLAR QUE BRINDE UN COMPORTAMIENTO ALIMENTARIO DURANTE LA JORNADA ESCOLAR A LOS NIÑOS, NIÑAS Y ADOLESCENTESESCOLANZADOS EN LAS AREAS RURAL Y URBANA , ACORDE A LOS LINEAMIENTOS TECNICOS ADMINITRATIVOS Y ESTANDARES PARA LA ASISTENCIA ALIMENTARIA AL ESCOLAR- PROGRAMA DE ALIMENTACION ESCOLAR - PAE DEL ICBF, CON EL FIN DE CONTRIBUIR A MEJORAR EL DESEMPEÑO ACADEMICO, LA ASISTENCIAS REGULAR, ASI COMO PROMOVER LA FORMACION DE HABITOS ALIMENTARIOS SALUDABLES , LA PARTICIPACION ACTIVA DE LA FAMILIA, LA COMUNIDAD Y LOS ENTES TERRITORIALES EN EL SISTEMA EDUCATIVO Y PARA LA POBLACION EN SITUACION DE DESPLAZAMIENTO EN EL CENTRO ZONAL IPIALES DEL DEPARTAMENTO DE NARIÑO</t>
  </si>
  <si>
    <t>CONTRATO DE APORTE #267</t>
  </si>
  <si>
    <t>70-18-2011-0155</t>
  </si>
  <si>
    <t>BRINDAR ATENCION A LA PRIMEA INFANCIA, NIÑOS Y NIÑAS MENORES DE CINCO (5) AÑOS, FAMILIAS EN SITUACION DE VULNERABILIDAD ECONOCMICA, SOCIAL CULTURAL, NUTRICIONAL Y PSICOAFECTIVA, A TRAVES DE LOS HOGARES COMUNITARIOS DE BIENESTAR MODALIDAD 0-5 AÑOS, EN LAS SIGUIENTES FORMAS DE ATENCION: FAMILIARES, MULTIPLES, GRUPALES Y EN LA MODALIDAD FAMI; APOYAR A LAS FAMILIAS EN DESARROLLO CON MUJERES GESTANTES, MADRES LATANTES Y NIÑOS Y NIÑAS MENORES DE DOS(2) AÑOS QUE SE ENCUENTRASN EN VULNERABILIDAD.</t>
  </si>
  <si>
    <t>MUNICIPIO DE SANTA ROSA</t>
  </si>
  <si>
    <t xml:space="preserve">CONVENIO 005
 (23/03/2011) 
CONVENIO 005
 (23/03/2011) 
</t>
  </si>
  <si>
    <t>PRESTAR EL SERVICIO DE ATENCIÓN INTEGRAL A LA PRIMERA INFANCIA EN EL MUNICIPIO DE SANTA ROSA, DEPARTAMENTO DE BOLÍVAR</t>
  </si>
  <si>
    <t>GARANTIZAR LA ATENCION ESPECIALIZADA EN LA MODALIDAD VICTIMA DE LA VIOLENCIA ARMADA CENTRO DE ATENCION ESPECIALIZADA INTERNADO, PARA EL REESTABLECIMIENTO DE DERECHOS A NIÑOS, NIÑAS Y ADOSLESCENTES EN SITUACION DE AMENAZA Y VULNERACION, CONFORME A LAS DISPOCISIONES LEGALES, LINEAMIENTOS TECNICOS D LA MODALIDAD Y ESTANDARES DE CALIDAD VIGENTES PARA LA PRESTACION DE SERVICIOS</t>
  </si>
  <si>
    <t>70-18-2012-0519</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</si>
  <si>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SERVICIOS PARA QUE ESTE ASUMA CON SU PERSONAL Y BAJO SU EXCLUSIVA RESPONSABILIDAD DICHA ATENCIÓN.</t>
  </si>
  <si>
    <t>70-18-2013-0126</t>
  </si>
  <si>
    <t>BRINDAR ATENCION A LA PRIMERA INFANCIA, NIÑOS, NIÑAS MENORES DE CINCO (5) AÑOS, DE FAMILIAS EN SITUACION DE VULNERABILIDAD A TRAVES DE LOS HOGARES COMUNITARIOS DE BIENESTAR EN LAS SIGUIENTES FORMAS DE ATENCION: FAMILIARES, MULTIPLES, GRUPALES, JARDIN SOCIAL, EMPRESARIALES EN LA MODALIDAD FAMI DE CONFORMIDAD CON LOS LINEAMIENTOS, STANDARES Y DIRECTRICES QUE EL ICBF EXPIDA PARA LAS MISMAS</t>
  </si>
  <si>
    <t>70-18-2014-0140</t>
  </si>
  <si>
    <t xml:space="preserve">ATENDER A LA PRIMERA INFANCIA EN EL MARCO DE LA ESTRATEGIA DE CERO A SIEMPRE ESPECIFICAMENTE A LOS NIÑOS Y NIÑAS MENORES DE CINCO (5) AÑOS EN SITUACION DE VULNERABILIDAD DE CONFORMIDAD A LAS DIRECTRICES, LINEAMIENTOS Y PARAMETROS ESTABLECIDOS POR EL ICBF, ASI COMO REGULAR LAS RELACIONES ENTRE LAS PARTES DERIVADAS DE LA ENTREGA DE APORTES DEL ICBF A LA ENTIDAD ADMINISTRADORA DEL SERVICIO EN LA MODALIDAD DE HOGARES COMUNITARIOS  DE BIENES EN LAS SIGUIENTES FORMAS DE ATENCION:FAMILIARES, MULTIPLES, GRUPALES, EMPRESARIALES Y EN LA MODALIDAD FAMI </t>
  </si>
  <si>
    <t>CONTRATO MS -670-IP008-2014</t>
  </si>
  <si>
    <t>CONTRATACION DE SERVICIO PARA EL SUMINISTRO DE COMPLEMENTACION ALIMENTARIA (Almuerzos a la población estudiantil de las instituciones y centros educativos urbanos y rurales  del municipio de Sampues)</t>
  </si>
  <si>
    <t xml:space="preserve">ALCALDIA MUNICIPAL DE LA DORADA </t>
  </si>
  <si>
    <t>30101401</t>
  </si>
  <si>
    <t>AUNAR ESFUERZOS PARA GARANTIZAR LA COMPLEMENTACIÓN ALIMENTARIA DE LOS NIÑOS, NIÑAS Y ADOLESCENTES EN LA MODALIDAD DE DESAYUNO INDUSTRIALIZADO Y KITS DE COMPLEMENTACIÓN ALIMENTARIA, DURANTE EL PERIODO VACACIONAL, DE LOS ESTUDIANTES MATRICULADOS E INSCRITOS EN EL SIMAT DE LAS INSTITUCIONES EDUCATIVAS Y SEDES ADMINISTRATIVAS RURALES Y SEDES EDUCATIVAS URBANAS DEL MUNICIPIO DE LA DORADA Y DE ACUERDO CON LOS LINEAMIENTOS TÉCNICO ADMINISTRATIVOS Y ESTÁNDARES DEL PROGRAMA DE ALIMENTACIÓN ESCOLAR (PAE)</t>
  </si>
  <si>
    <t>70-0116-2017</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</si>
  <si>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 POR EL ICBF EN EL MARCO DE LA POLÍTICA DE ESTADO PARA EL DESARROLLO INTEGRAL DE LA PRIMERA INFANCIA DE CERO A SIEMPRE EN EL SERVICIO MEDIO FAMILIAR.</t>
  </si>
  <si>
    <t>70-0319-2017</t>
  </si>
  <si>
    <t>70-0076-2018</t>
  </si>
  <si>
    <t>CUALIFICAR EL ESQUEMA OPERATIVO DE LOS HOGARES COMUNITARIOS DE BIENESTAR HCB DE LA REGIONAL SUCRE FOCALIZADOS POR EL ICBF DE CONFORMIDAD CON LO ESTABLECIDO EN EL MANUAL OPERATIVO DE LA MODALIDAD COMUNITARIA HCB CUALIFICADOS O INTEGRALES</t>
  </si>
  <si>
    <t>70-0237-2018</t>
  </si>
  <si>
    <t>70-0148-2018</t>
  </si>
  <si>
    <t>70-0278-2018</t>
  </si>
  <si>
    <t>70-0094-2019</t>
  </si>
  <si>
    <t>PRESTAR EL SERVICIO DE DESARROLLO INFANTIL EN MEDIO FAMILIAR - DIMF - DE CONFORMIDAD CON EL MANUAL OPERATIVO DE LA MODALIDAD FAMILIAR Y LAS DIRECTRICES ESTABLECIDAS POR EL ICBF, EN ARMONÍA CON LA POLÍTICA DE ESTADO PARA EL DESARROLLO INTEGRAL DE LA PRIMERA INFANCIA DE CERO A SIEMPRE</t>
  </si>
  <si>
    <t>23-2019-276</t>
  </si>
  <si>
    <t>11-1061-2020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</si>
  <si>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</si>
  <si>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70-0202-2020</t>
  </si>
  <si>
    <t>PRESTAR LOS SERVICIOS PARA LA ATENCION A LA PRIMERA INFANCIA EN LOS HOGARES COMUNITARIOS DE BIENESTAR HCB Y HOGARES COMUNITARIOS  DE BIENESTAR AGRUPADOS, DE CONFORMIDAD CON EL MANUAL OPERATIVO DE LA MODALIDAD COMUNITARIA Y EL SERVICIO HCB FAMILIA, MUJER E INFANCIA - FAMI-DE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</si>
  <si>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70-0215-2020</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</si>
  <si>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</si>
  <si>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 xml:space="preserve"> CONTRATO # 0583</t>
  </si>
  <si>
    <t>FONADE</t>
  </si>
  <si>
    <t>2122803</t>
  </si>
  <si>
    <t>PRESTAR ATENCION INTEGRAL EN EDUCACION INICIAL, CUIDADO Y NUTRICION A LOS NIÑOS Y NIÑAS MENORES DE CINCO (5) AÑOS EN CONDICION DE VULNERABILIDAD VINCULADOS AL PROGRAMA DE ATENCION INTEGRAL A LA PRIMERA INFANCIA - PAIPI. EN TRANSITO EN LA ESTRATEGIA DE CERO A SIEMPRE, A TRAVES DE PROPUESTAS DE INTERVENCION OPORTUNAS PERTINENETES Y DE CALIDAD.</t>
  </si>
  <si>
    <t>CARMEN LUCIA DIAZ BOHORQUEZ</t>
  </si>
  <si>
    <t>CARRERA 15 # 21-67 - BARRIO LA PAJUELA- SINCELEJO-SUCRE</t>
  </si>
  <si>
    <t>2811148-2721020</t>
  </si>
  <si>
    <t>fundesocial@hotmail.com</t>
  </si>
  <si>
    <t>CARRERA 29 # 23 BIS 269 - BARRIO LA TOSCANA - SINCELEJO-SUCRE</t>
  </si>
  <si>
    <t>2021-25-10000832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</si>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</sst>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7"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2803</v>
      </c>
      <c r="D15" s="35"/>
      <c r="E15" s="35"/>
      <c r="F15" s="5"/>
      <c r="G15" s="32" t="s">
        <v>1168</v>
      </c>
      <c r="H15" s="103" t="s">
        <v>516</v>
      </c>
      <c r="I15" s="32" t="s">
        <v>2624</v>
      </c>
      <c r="J15" s="108" t="s">
        <v>2626</v>
      </c>
      <c r="L15" s="224" t="s">
        <v>8</v>
      </c>
      <c r="M15" s="224"/>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823000731</v>
      </c>
      <c r="C20" s="5"/>
      <c r="D20" s="73"/>
      <c r="E20" s="5"/>
      <c r="F20" s="5"/>
      <c r="G20" s="5"/>
      <c r="H20" s="243"/>
      <c r="I20" s="148" t="s">
        <v>516</v>
      </c>
      <c r="J20" s="149" t="s">
        <v>598</v>
      </c>
      <c r="K20" s="150">
        <v>2824851980</v>
      </c>
      <c r="L20" s="151"/>
      <c r="M20" s="151">
        <v>44561</v>
      </c>
      <c r="N20" s="134">
        <f>+(M20-L20)/30</f>
        <v>1485.3666666666666</v>
      </c>
      <c r="O20" s="137"/>
      <c r="U20" s="133"/>
      <c r="V20" s="105">
        <f ca="1">NOW()</f>
        <v>44193.741989814815</v>
      </c>
      <c r="W20" s="105">
        <f ca="1">NOW()</f>
        <v>44193.741989814815</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DESARROLLO SOCIAL FUNDESOCIAL</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2804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2686</v>
      </c>
      <c r="E48" s="144">
        <v>35432</v>
      </c>
      <c r="F48" s="144">
        <v>36160</v>
      </c>
      <c r="G48" s="159">
        <f>IF(AND(E48&lt;&gt;"",F48&lt;&gt;""),((F48-E48)/30),"")</f>
        <v>24.266666666666666</v>
      </c>
      <c r="H48" s="114" t="s">
        <v>2687</v>
      </c>
      <c r="I48" s="113" t="s">
        <v>453</v>
      </c>
      <c r="J48" s="113" t="s">
        <v>963</v>
      </c>
      <c r="K48" s="116">
        <v>70944000</v>
      </c>
      <c r="L48" s="115" t="s">
        <v>1148</v>
      </c>
      <c r="M48" s="117">
        <v>1</v>
      </c>
      <c r="N48" s="115" t="s">
        <v>1151</v>
      </c>
      <c r="O48" s="115" t="s">
        <v>1148</v>
      </c>
      <c r="P48" s="78"/>
    </row>
    <row r="49" spans="1:16" s="6" customFormat="1" ht="24.75" customHeight="1" x14ac:dyDescent="0.25">
      <c r="A49" s="142">
        <v>2</v>
      </c>
      <c r="B49" s="111" t="s">
        <v>2688</v>
      </c>
      <c r="C49" s="112" t="s">
        <v>32</v>
      </c>
      <c r="D49" s="110"/>
      <c r="E49" s="144">
        <v>37032</v>
      </c>
      <c r="F49" s="144">
        <v>37397</v>
      </c>
      <c r="G49" s="159">
        <f t="shared" ref="G49:G50" si="2">IF(AND(E49&lt;&gt;"",F49&lt;&gt;""),((F49-E49)/30),"")</f>
        <v>12.166666666666666</v>
      </c>
      <c r="H49" s="114" t="s">
        <v>2689</v>
      </c>
      <c r="I49" s="113" t="s">
        <v>453</v>
      </c>
      <c r="J49" s="113" t="s">
        <v>963</v>
      </c>
      <c r="K49" s="116">
        <v>267995500</v>
      </c>
      <c r="L49" s="115" t="s">
        <v>1148</v>
      </c>
      <c r="M49" s="117">
        <v>1</v>
      </c>
      <c r="N49" s="115" t="s">
        <v>1151</v>
      </c>
      <c r="O49" s="115" t="s">
        <v>1148</v>
      </c>
      <c r="P49" s="78"/>
    </row>
    <row r="50" spans="1:16" s="6" customFormat="1" ht="24.75" customHeight="1" x14ac:dyDescent="0.25">
      <c r="A50" s="142">
        <v>3</v>
      </c>
      <c r="B50" s="111" t="s">
        <v>2690</v>
      </c>
      <c r="C50" s="112" t="s">
        <v>32</v>
      </c>
      <c r="D50" s="110"/>
      <c r="E50" s="144">
        <v>37068</v>
      </c>
      <c r="F50" s="144">
        <v>37221</v>
      </c>
      <c r="G50" s="159">
        <f t="shared" si="2"/>
        <v>5.0999999999999996</v>
      </c>
      <c r="H50" s="119" t="s">
        <v>2691</v>
      </c>
      <c r="I50" s="113" t="s">
        <v>453</v>
      </c>
      <c r="J50" s="113" t="s">
        <v>963</v>
      </c>
      <c r="K50" s="116">
        <v>115000000</v>
      </c>
      <c r="L50" s="115" t="s">
        <v>1148</v>
      </c>
      <c r="M50" s="117">
        <v>1</v>
      </c>
      <c r="N50" s="115" t="s">
        <v>1151</v>
      </c>
      <c r="O50" s="115" t="s">
        <v>1148</v>
      </c>
      <c r="P50" s="78"/>
    </row>
    <row r="51" spans="1:16" s="6" customFormat="1" ht="24.75" customHeight="1" outlineLevel="1" x14ac:dyDescent="0.25">
      <c r="A51" s="142">
        <v>4</v>
      </c>
      <c r="B51" s="111" t="s">
        <v>2688</v>
      </c>
      <c r="C51" s="112" t="s">
        <v>32</v>
      </c>
      <c r="D51" s="110"/>
      <c r="E51" s="144">
        <v>37158</v>
      </c>
      <c r="F51" s="144">
        <v>37280</v>
      </c>
      <c r="G51" s="159">
        <f t="shared" ref="G51:G107" si="3">IF(AND(E51&lt;&gt;"",F51&lt;&gt;""),((F51-E51)/30),"")</f>
        <v>4.0666666666666664</v>
      </c>
      <c r="H51" s="114" t="s">
        <v>2692</v>
      </c>
      <c r="I51" s="113" t="s">
        <v>453</v>
      </c>
      <c r="J51" s="113" t="s">
        <v>963</v>
      </c>
      <c r="K51" s="116">
        <v>466233167</v>
      </c>
      <c r="L51" s="115" t="s">
        <v>1148</v>
      </c>
      <c r="M51" s="117">
        <v>1</v>
      </c>
      <c r="N51" s="115" t="s">
        <v>1151</v>
      </c>
      <c r="O51" s="115" t="s">
        <v>1148</v>
      </c>
      <c r="P51" s="78"/>
    </row>
    <row r="52" spans="1:16" s="7" customFormat="1" ht="24.75" customHeight="1" outlineLevel="1" x14ac:dyDescent="0.25">
      <c r="A52" s="143">
        <v>5</v>
      </c>
      <c r="B52" s="111" t="s">
        <v>2688</v>
      </c>
      <c r="C52" s="112" t="s">
        <v>32</v>
      </c>
      <c r="D52" s="110"/>
      <c r="E52" s="144">
        <v>37158</v>
      </c>
      <c r="F52" s="144">
        <v>37888</v>
      </c>
      <c r="G52" s="159">
        <f t="shared" si="3"/>
        <v>24.333333333333332</v>
      </c>
      <c r="H52" s="119" t="s">
        <v>2693</v>
      </c>
      <c r="I52" s="113" t="s">
        <v>453</v>
      </c>
      <c r="J52" s="113" t="s">
        <v>963</v>
      </c>
      <c r="K52" s="116">
        <v>920904717</v>
      </c>
      <c r="L52" s="115" t="s">
        <v>1148</v>
      </c>
      <c r="M52" s="117">
        <v>1</v>
      </c>
      <c r="N52" s="115" t="s">
        <v>1151</v>
      </c>
      <c r="O52" s="115" t="s">
        <v>1148</v>
      </c>
      <c r="P52" s="79"/>
    </row>
    <row r="53" spans="1:16" s="7" customFormat="1" ht="24.75" customHeight="1" outlineLevel="1" x14ac:dyDescent="0.25">
      <c r="A53" s="143">
        <v>6</v>
      </c>
      <c r="B53" s="111" t="s">
        <v>2688</v>
      </c>
      <c r="C53" s="112" t="s">
        <v>33</v>
      </c>
      <c r="D53" s="110" t="s">
        <v>2694</v>
      </c>
      <c r="E53" s="144">
        <v>37392</v>
      </c>
      <c r="F53" s="144">
        <v>38307</v>
      </c>
      <c r="G53" s="159">
        <f t="shared" si="3"/>
        <v>30.5</v>
      </c>
      <c r="H53" s="119" t="s">
        <v>2695</v>
      </c>
      <c r="I53" s="113" t="s">
        <v>453</v>
      </c>
      <c r="J53" s="113" t="s">
        <v>963</v>
      </c>
      <c r="K53" s="116">
        <v>1251505112</v>
      </c>
      <c r="L53" s="115" t="s">
        <v>1148</v>
      </c>
      <c r="M53" s="117">
        <v>1</v>
      </c>
      <c r="N53" s="115" t="s">
        <v>1151</v>
      </c>
      <c r="O53" s="115" t="s">
        <v>1148</v>
      </c>
      <c r="P53" s="79"/>
    </row>
    <row r="54" spans="1:16" s="7" customFormat="1" ht="24.75" customHeight="1" outlineLevel="1" x14ac:dyDescent="0.25">
      <c r="A54" s="143">
        <v>7</v>
      </c>
      <c r="B54" s="111" t="s">
        <v>2696</v>
      </c>
      <c r="C54" s="112" t="s">
        <v>32</v>
      </c>
      <c r="D54" s="110" t="s">
        <v>2697</v>
      </c>
      <c r="E54" s="144">
        <v>37803</v>
      </c>
      <c r="F54" s="144">
        <v>37986</v>
      </c>
      <c r="G54" s="159">
        <f t="shared" si="3"/>
        <v>6.1</v>
      </c>
      <c r="H54" s="114" t="s">
        <v>2698</v>
      </c>
      <c r="I54" s="113" t="s">
        <v>453</v>
      </c>
      <c r="J54" s="113" t="s">
        <v>963</v>
      </c>
      <c r="K54" s="118">
        <v>241000000</v>
      </c>
      <c r="L54" s="115" t="s">
        <v>1148</v>
      </c>
      <c r="M54" s="117">
        <v>1</v>
      </c>
      <c r="N54" s="115" t="s">
        <v>1151</v>
      </c>
      <c r="O54" s="115" t="s">
        <v>1148</v>
      </c>
      <c r="P54" s="79"/>
    </row>
    <row r="55" spans="1:16" s="7" customFormat="1" ht="24.75" customHeight="1" outlineLevel="1" x14ac:dyDescent="0.25">
      <c r="A55" s="143">
        <v>8</v>
      </c>
      <c r="B55" s="111" t="s">
        <v>2696</v>
      </c>
      <c r="C55" s="112" t="s">
        <v>32</v>
      </c>
      <c r="D55" s="110" t="s">
        <v>2697</v>
      </c>
      <c r="E55" s="144">
        <v>37899</v>
      </c>
      <c r="F55" s="144">
        <v>38082</v>
      </c>
      <c r="G55" s="159">
        <f t="shared" si="3"/>
        <v>6.1</v>
      </c>
      <c r="H55" s="114" t="s">
        <v>2699</v>
      </c>
      <c r="I55" s="113" t="s">
        <v>453</v>
      </c>
      <c r="J55" s="113" t="s">
        <v>972</v>
      </c>
      <c r="K55" s="118">
        <v>224000000</v>
      </c>
      <c r="L55" s="115" t="s">
        <v>1148</v>
      </c>
      <c r="M55" s="117">
        <v>1</v>
      </c>
      <c r="N55" s="115" t="s">
        <v>1151</v>
      </c>
      <c r="O55" s="115" t="s">
        <v>1148</v>
      </c>
      <c r="P55" s="79"/>
    </row>
    <row r="56" spans="1:16" s="7" customFormat="1" ht="24.75" customHeight="1" outlineLevel="1" x14ac:dyDescent="0.25">
      <c r="A56" s="143">
        <v>9</v>
      </c>
      <c r="B56" s="111" t="s">
        <v>2665</v>
      </c>
      <c r="C56" s="112" t="s">
        <v>31</v>
      </c>
      <c r="D56" s="110" t="s">
        <v>2700</v>
      </c>
      <c r="E56" s="144">
        <v>38105</v>
      </c>
      <c r="F56" s="144">
        <v>38321</v>
      </c>
      <c r="G56" s="159">
        <f t="shared" si="3"/>
        <v>7.2</v>
      </c>
      <c r="H56" s="114" t="s">
        <v>2701</v>
      </c>
      <c r="I56" s="113" t="s">
        <v>208</v>
      </c>
      <c r="J56" s="113" t="s">
        <v>210</v>
      </c>
      <c r="K56" s="118">
        <v>189296160</v>
      </c>
      <c r="L56" s="115" t="s">
        <v>1148</v>
      </c>
      <c r="M56" s="117">
        <v>1</v>
      </c>
      <c r="N56" s="115" t="s">
        <v>1151</v>
      </c>
      <c r="O56" s="115" t="s">
        <v>1148</v>
      </c>
      <c r="P56" s="79"/>
    </row>
    <row r="57" spans="1:16" s="7" customFormat="1" ht="24.75" customHeight="1" outlineLevel="1" x14ac:dyDescent="0.25">
      <c r="A57" s="143">
        <v>10</v>
      </c>
      <c r="B57" s="64" t="s">
        <v>2696</v>
      </c>
      <c r="C57" s="65" t="s">
        <v>32</v>
      </c>
      <c r="D57" s="63" t="s">
        <v>2697</v>
      </c>
      <c r="E57" s="144">
        <v>38543</v>
      </c>
      <c r="F57" s="144">
        <v>38991</v>
      </c>
      <c r="G57" s="159">
        <f t="shared" si="3"/>
        <v>14.933333333333334</v>
      </c>
      <c r="H57" s="119" t="s">
        <v>2702</v>
      </c>
      <c r="I57" s="63" t="s">
        <v>220</v>
      </c>
      <c r="J57" s="63" t="s">
        <v>127</v>
      </c>
      <c r="K57" s="66">
        <v>221942610</v>
      </c>
      <c r="L57" s="65" t="s">
        <v>1148</v>
      </c>
      <c r="M57" s="67">
        <v>1</v>
      </c>
      <c r="N57" s="65" t="s">
        <v>1151</v>
      </c>
      <c r="O57" s="65" t="s">
        <v>1148</v>
      </c>
      <c r="P57" s="79"/>
    </row>
    <row r="58" spans="1:16" s="7" customFormat="1" ht="24.75" customHeight="1" outlineLevel="1" x14ac:dyDescent="0.25">
      <c r="A58" s="143">
        <v>11</v>
      </c>
      <c r="B58" s="64" t="s">
        <v>2665</v>
      </c>
      <c r="C58" s="65" t="s">
        <v>31</v>
      </c>
      <c r="D58" s="120" t="s">
        <v>2703</v>
      </c>
      <c r="E58" s="144">
        <v>38930</v>
      </c>
      <c r="F58" s="144">
        <v>39113</v>
      </c>
      <c r="G58" s="159">
        <f t="shared" si="3"/>
        <v>6.1</v>
      </c>
      <c r="H58" s="64" t="s">
        <v>2704</v>
      </c>
      <c r="I58" s="63" t="s">
        <v>208</v>
      </c>
      <c r="J58" s="63" t="s">
        <v>210</v>
      </c>
      <c r="K58" s="66">
        <v>154726500</v>
      </c>
      <c r="L58" s="65" t="s">
        <v>1148</v>
      </c>
      <c r="M58" s="67">
        <v>1</v>
      </c>
      <c r="N58" s="65" t="s">
        <v>1151</v>
      </c>
      <c r="O58" s="65" t="s">
        <v>1148</v>
      </c>
      <c r="P58" s="79"/>
    </row>
    <row r="59" spans="1:16" s="7" customFormat="1" ht="24.75" customHeight="1" outlineLevel="1" x14ac:dyDescent="0.25">
      <c r="A59" s="143">
        <v>12</v>
      </c>
      <c r="B59" s="64" t="s">
        <v>2665</v>
      </c>
      <c r="C59" s="65" t="s">
        <v>31</v>
      </c>
      <c r="D59" s="63" t="s">
        <v>2705</v>
      </c>
      <c r="E59" s="144">
        <v>39010</v>
      </c>
      <c r="F59" s="144">
        <v>39283</v>
      </c>
      <c r="G59" s="159">
        <f t="shared" si="3"/>
        <v>9.1</v>
      </c>
      <c r="H59" s="64" t="s">
        <v>2709</v>
      </c>
      <c r="I59" s="63" t="s">
        <v>220</v>
      </c>
      <c r="J59" s="63" t="s">
        <v>503</v>
      </c>
      <c r="K59" s="66">
        <v>35547840</v>
      </c>
      <c r="L59" s="65" t="s">
        <v>1148</v>
      </c>
      <c r="M59" s="67">
        <v>1</v>
      </c>
      <c r="N59" s="65" t="s">
        <v>27</v>
      </c>
      <c r="O59" s="65" t="s">
        <v>1148</v>
      </c>
      <c r="P59" s="79"/>
    </row>
    <row r="60" spans="1:16" s="7" customFormat="1" ht="24.75" customHeight="1" outlineLevel="1" x14ac:dyDescent="0.25">
      <c r="A60" s="143">
        <v>13</v>
      </c>
      <c r="B60" s="64" t="s">
        <v>2665</v>
      </c>
      <c r="C60" s="65" t="s">
        <v>31</v>
      </c>
      <c r="D60" s="63" t="s">
        <v>2706</v>
      </c>
      <c r="E60" s="144">
        <v>39010</v>
      </c>
      <c r="F60" s="144">
        <v>39283</v>
      </c>
      <c r="G60" s="159">
        <f t="shared" si="3"/>
        <v>9.1</v>
      </c>
      <c r="H60" s="64" t="s">
        <v>2707</v>
      </c>
      <c r="I60" s="63" t="s">
        <v>220</v>
      </c>
      <c r="J60" s="63" t="s">
        <v>497</v>
      </c>
      <c r="K60" s="66">
        <v>65171040</v>
      </c>
      <c r="L60" s="65" t="s">
        <v>1148</v>
      </c>
      <c r="M60" s="67">
        <v>1</v>
      </c>
      <c r="N60" s="65" t="s">
        <v>1151</v>
      </c>
      <c r="O60" s="65" t="s">
        <v>1148</v>
      </c>
      <c r="P60" s="79"/>
    </row>
    <row r="61" spans="1:16" s="7" customFormat="1" ht="24.75" customHeight="1" outlineLevel="1" x14ac:dyDescent="0.25">
      <c r="A61" s="143">
        <v>14</v>
      </c>
      <c r="B61" s="64" t="s">
        <v>2665</v>
      </c>
      <c r="C61" s="65" t="s">
        <v>31</v>
      </c>
      <c r="D61" s="63" t="s">
        <v>2708</v>
      </c>
      <c r="E61" s="144">
        <v>39010</v>
      </c>
      <c r="F61" s="144">
        <v>39283</v>
      </c>
      <c r="G61" s="159">
        <f t="shared" si="3"/>
        <v>9.1</v>
      </c>
      <c r="H61" s="64" t="s">
        <v>2707</v>
      </c>
      <c r="I61" s="63" t="s">
        <v>220</v>
      </c>
      <c r="J61" s="63" t="s">
        <v>487</v>
      </c>
      <c r="K61" s="66">
        <v>278458080</v>
      </c>
      <c r="L61" s="65" t="s">
        <v>1148</v>
      </c>
      <c r="M61" s="67">
        <v>1</v>
      </c>
      <c r="N61" s="65" t="s">
        <v>1151</v>
      </c>
      <c r="O61" s="65" t="s">
        <v>1148</v>
      </c>
      <c r="P61" s="79"/>
    </row>
    <row r="62" spans="1:16" s="7" customFormat="1" ht="24.75" customHeight="1" outlineLevel="1" x14ac:dyDescent="0.25">
      <c r="A62" s="143">
        <v>15</v>
      </c>
      <c r="B62" s="64" t="s">
        <v>2665</v>
      </c>
      <c r="C62" s="65" t="s">
        <v>31</v>
      </c>
      <c r="D62" s="63" t="s">
        <v>2710</v>
      </c>
      <c r="E62" s="144">
        <v>38740</v>
      </c>
      <c r="F62" s="144">
        <v>39286</v>
      </c>
      <c r="G62" s="159">
        <f t="shared" si="3"/>
        <v>18.2</v>
      </c>
      <c r="H62" s="64" t="s">
        <v>2711</v>
      </c>
      <c r="I62" s="63" t="s">
        <v>220</v>
      </c>
      <c r="J62" s="63" t="s">
        <v>508</v>
      </c>
      <c r="K62" s="66">
        <v>50359440</v>
      </c>
      <c r="L62" s="65" t="s">
        <v>1148</v>
      </c>
      <c r="M62" s="67">
        <v>1</v>
      </c>
      <c r="N62" s="65" t="s">
        <v>1151</v>
      </c>
      <c r="O62" s="65" t="s">
        <v>1148</v>
      </c>
      <c r="P62" s="79"/>
    </row>
    <row r="63" spans="1:16" s="7" customFormat="1" ht="24.75" customHeight="1" outlineLevel="1" x14ac:dyDescent="0.25">
      <c r="A63" s="143">
        <v>16</v>
      </c>
      <c r="B63" s="64" t="s">
        <v>2665</v>
      </c>
      <c r="C63" s="65" t="s">
        <v>31</v>
      </c>
      <c r="D63" s="63" t="s">
        <v>2712</v>
      </c>
      <c r="E63" s="144">
        <v>39022</v>
      </c>
      <c r="F63" s="144">
        <v>39171</v>
      </c>
      <c r="G63" s="159">
        <f t="shared" si="3"/>
        <v>4.9666666666666668</v>
      </c>
      <c r="H63" s="64" t="s">
        <v>2713</v>
      </c>
      <c r="I63" s="63" t="s">
        <v>220</v>
      </c>
      <c r="J63" s="63" t="s">
        <v>513</v>
      </c>
      <c r="K63" s="66">
        <v>47397882</v>
      </c>
      <c r="L63" s="65" t="s">
        <v>1148</v>
      </c>
      <c r="M63" s="67">
        <v>1</v>
      </c>
      <c r="N63" s="65" t="s">
        <v>1151</v>
      </c>
      <c r="O63" s="65" t="s">
        <v>1148</v>
      </c>
      <c r="P63" s="79"/>
    </row>
    <row r="64" spans="1:16" s="7" customFormat="1" ht="24.75" customHeight="1" outlineLevel="1" x14ac:dyDescent="0.25">
      <c r="A64" s="143">
        <v>17</v>
      </c>
      <c r="B64" s="64" t="s">
        <v>2665</v>
      </c>
      <c r="C64" s="65" t="s">
        <v>31</v>
      </c>
      <c r="D64" s="63" t="s">
        <v>2714</v>
      </c>
      <c r="E64" s="144">
        <v>39006</v>
      </c>
      <c r="F64" s="144">
        <v>39187</v>
      </c>
      <c r="G64" s="159">
        <f t="shared" si="3"/>
        <v>6.0333333333333332</v>
      </c>
      <c r="H64" s="64" t="s">
        <v>2715</v>
      </c>
      <c r="I64" s="63" t="s">
        <v>220</v>
      </c>
      <c r="J64" s="63" t="s">
        <v>487</v>
      </c>
      <c r="K64" s="66">
        <v>278458080</v>
      </c>
      <c r="L64" s="65" t="s">
        <v>1148</v>
      </c>
      <c r="M64" s="67">
        <v>1</v>
      </c>
      <c r="N64" s="65" t="s">
        <v>1151</v>
      </c>
      <c r="O64" s="65" t="s">
        <v>1148</v>
      </c>
      <c r="P64" s="79"/>
    </row>
    <row r="65" spans="1:16" s="7" customFormat="1" ht="24.75" customHeight="1" outlineLevel="1" x14ac:dyDescent="0.25">
      <c r="A65" s="143">
        <v>18</v>
      </c>
      <c r="B65" s="64" t="s">
        <v>2665</v>
      </c>
      <c r="C65" s="65" t="s">
        <v>31</v>
      </c>
      <c r="D65" s="63" t="s">
        <v>2716</v>
      </c>
      <c r="E65" s="144">
        <v>39003</v>
      </c>
      <c r="F65" s="144">
        <v>39286</v>
      </c>
      <c r="G65" s="159">
        <f t="shared" si="3"/>
        <v>9.4333333333333336</v>
      </c>
      <c r="H65" s="64" t="s">
        <v>2717</v>
      </c>
      <c r="I65" s="63" t="s">
        <v>220</v>
      </c>
      <c r="J65" s="63" t="s">
        <v>507</v>
      </c>
      <c r="K65" s="66">
        <v>139229040</v>
      </c>
      <c r="L65" s="65" t="s">
        <v>1148</v>
      </c>
      <c r="M65" s="67">
        <v>1</v>
      </c>
      <c r="N65" s="65" t="s">
        <v>1151</v>
      </c>
      <c r="O65" s="65" t="s">
        <v>1148</v>
      </c>
      <c r="P65" s="79"/>
    </row>
    <row r="66" spans="1:16" s="7" customFormat="1" ht="24.75" customHeight="1" outlineLevel="1" x14ac:dyDescent="0.25">
      <c r="A66" s="143">
        <v>19</v>
      </c>
      <c r="B66" s="64" t="s">
        <v>2665</v>
      </c>
      <c r="C66" s="65" t="s">
        <v>31</v>
      </c>
      <c r="D66" s="63" t="s">
        <v>2718</v>
      </c>
      <c r="E66" s="144">
        <v>39013</v>
      </c>
      <c r="F66" s="144">
        <v>39283</v>
      </c>
      <c r="G66" s="159">
        <f t="shared" si="3"/>
        <v>9</v>
      </c>
      <c r="H66" s="64" t="s">
        <v>2719</v>
      </c>
      <c r="I66" s="63" t="s">
        <v>220</v>
      </c>
      <c r="J66" s="63" t="s">
        <v>494</v>
      </c>
      <c r="K66" s="66">
        <v>35547840</v>
      </c>
      <c r="L66" s="65" t="s">
        <v>1148</v>
      </c>
      <c r="M66" s="67">
        <v>1</v>
      </c>
      <c r="N66" s="65" t="s">
        <v>1151</v>
      </c>
      <c r="O66" s="65" t="s">
        <v>1148</v>
      </c>
      <c r="P66" s="79"/>
    </row>
    <row r="67" spans="1:16" s="7" customFormat="1" ht="24.75" customHeight="1" outlineLevel="1" x14ac:dyDescent="0.25">
      <c r="A67" s="143">
        <v>20</v>
      </c>
      <c r="B67" s="64" t="s">
        <v>2665</v>
      </c>
      <c r="C67" s="65" t="s">
        <v>31</v>
      </c>
      <c r="D67" s="63" t="s">
        <v>2720</v>
      </c>
      <c r="E67" s="144">
        <v>39114</v>
      </c>
      <c r="F67" s="144">
        <v>39278</v>
      </c>
      <c r="G67" s="159">
        <f t="shared" si="3"/>
        <v>5.4666666666666668</v>
      </c>
      <c r="H67" s="64" t="s">
        <v>2704</v>
      </c>
      <c r="I67" s="63" t="s">
        <v>208</v>
      </c>
      <c r="J67" s="63" t="s">
        <v>210</v>
      </c>
      <c r="K67" s="66">
        <v>164031000</v>
      </c>
      <c r="L67" s="65" t="s">
        <v>1148</v>
      </c>
      <c r="M67" s="67">
        <v>1</v>
      </c>
      <c r="N67" s="65" t="s">
        <v>1151</v>
      </c>
      <c r="O67" s="65" t="s">
        <v>1148</v>
      </c>
      <c r="P67" s="79"/>
    </row>
    <row r="68" spans="1:16" s="7" customFormat="1" ht="24.75" customHeight="1" outlineLevel="1" x14ac:dyDescent="0.25">
      <c r="A68" s="143">
        <v>21</v>
      </c>
      <c r="B68" s="64" t="s">
        <v>2665</v>
      </c>
      <c r="C68" s="65" t="s">
        <v>31</v>
      </c>
      <c r="D68" s="63" t="s">
        <v>2721</v>
      </c>
      <c r="E68" s="144">
        <v>39279</v>
      </c>
      <c r="F68" s="144">
        <v>39386</v>
      </c>
      <c r="G68" s="159">
        <f t="shared" si="3"/>
        <v>3.5666666666666669</v>
      </c>
      <c r="H68" s="64" t="s">
        <v>2704</v>
      </c>
      <c r="I68" s="63" t="s">
        <v>208</v>
      </c>
      <c r="J68" s="63" t="s">
        <v>210</v>
      </c>
      <c r="K68" s="66">
        <v>110747700</v>
      </c>
      <c r="L68" s="65" t="s">
        <v>1148</v>
      </c>
      <c r="M68" s="67">
        <v>1</v>
      </c>
      <c r="N68" s="65" t="s">
        <v>1151</v>
      </c>
      <c r="O68" s="65" t="s">
        <v>1148</v>
      </c>
      <c r="P68" s="79"/>
    </row>
    <row r="69" spans="1:16" s="7" customFormat="1" ht="24.75" customHeight="1" outlineLevel="1" x14ac:dyDescent="0.25">
      <c r="A69" s="143">
        <v>22</v>
      </c>
      <c r="B69" s="64" t="s">
        <v>2665</v>
      </c>
      <c r="C69" s="65" t="s">
        <v>31</v>
      </c>
      <c r="D69" s="63" t="s">
        <v>2722</v>
      </c>
      <c r="E69" s="144">
        <v>39387</v>
      </c>
      <c r="F69" s="144">
        <v>39721</v>
      </c>
      <c r="G69" s="159">
        <f t="shared" si="3"/>
        <v>11.133333333333333</v>
      </c>
      <c r="H69" s="64" t="s">
        <v>2723</v>
      </c>
      <c r="I69" s="63" t="s">
        <v>208</v>
      </c>
      <c r="J69" s="63" t="s">
        <v>210</v>
      </c>
      <c r="K69" s="66">
        <v>363232450</v>
      </c>
      <c r="L69" s="65" t="s">
        <v>1148</v>
      </c>
      <c r="M69" s="67">
        <v>1</v>
      </c>
      <c r="N69" s="65" t="s">
        <v>1151</v>
      </c>
      <c r="O69" s="65" t="s">
        <v>1148</v>
      </c>
      <c r="P69" s="79"/>
    </row>
    <row r="70" spans="1:16" s="7" customFormat="1" ht="24.75" customHeight="1" outlineLevel="1" x14ac:dyDescent="0.25">
      <c r="A70" s="143">
        <v>23</v>
      </c>
      <c r="B70" s="64" t="s">
        <v>2665</v>
      </c>
      <c r="C70" s="65" t="s">
        <v>31</v>
      </c>
      <c r="D70" s="63" t="s">
        <v>2724</v>
      </c>
      <c r="E70" s="144">
        <v>39197</v>
      </c>
      <c r="F70" s="144">
        <v>39691</v>
      </c>
      <c r="G70" s="159">
        <f t="shared" si="3"/>
        <v>16.466666666666665</v>
      </c>
      <c r="H70" s="64" t="s">
        <v>2725</v>
      </c>
      <c r="I70" s="63" t="s">
        <v>453</v>
      </c>
      <c r="J70" s="63" t="s">
        <v>982</v>
      </c>
      <c r="K70" s="66">
        <v>24646520</v>
      </c>
      <c r="L70" s="65" t="s">
        <v>1148</v>
      </c>
      <c r="M70" s="67">
        <v>1</v>
      </c>
      <c r="N70" s="65" t="s">
        <v>1151</v>
      </c>
      <c r="O70" s="65" t="s">
        <v>1148</v>
      </c>
      <c r="P70" s="79"/>
    </row>
    <row r="71" spans="1:16" s="7" customFormat="1" ht="24.75" customHeight="1" outlineLevel="1" x14ac:dyDescent="0.25">
      <c r="A71" s="143">
        <v>24</v>
      </c>
      <c r="B71" s="64" t="s">
        <v>2665</v>
      </c>
      <c r="C71" s="65" t="s">
        <v>31</v>
      </c>
      <c r="D71" s="63" t="s">
        <v>2726</v>
      </c>
      <c r="E71" s="144">
        <v>39449</v>
      </c>
      <c r="F71" s="144">
        <v>39813</v>
      </c>
      <c r="G71" s="159">
        <f t="shared" si="3"/>
        <v>12.133333333333333</v>
      </c>
      <c r="H71" s="64" t="s">
        <v>2727</v>
      </c>
      <c r="I71" s="63" t="s">
        <v>453</v>
      </c>
      <c r="J71" s="63" t="s">
        <v>977</v>
      </c>
      <c r="K71" s="66">
        <v>5311150</v>
      </c>
      <c r="L71" s="65" t="s">
        <v>1148</v>
      </c>
      <c r="M71" s="67">
        <v>1</v>
      </c>
      <c r="N71" s="65" t="s">
        <v>1151</v>
      </c>
      <c r="O71" s="65" t="s">
        <v>1148</v>
      </c>
      <c r="P71" s="79"/>
    </row>
    <row r="72" spans="1:16" s="7" customFormat="1" ht="24.75" customHeight="1" outlineLevel="1" x14ac:dyDescent="0.25">
      <c r="A72" s="143">
        <v>25</v>
      </c>
      <c r="B72" s="64" t="s">
        <v>2728</v>
      </c>
      <c r="C72" s="65" t="s">
        <v>33</v>
      </c>
      <c r="D72" s="63" t="s">
        <v>2729</v>
      </c>
      <c r="E72" s="144">
        <v>39457</v>
      </c>
      <c r="F72" s="144">
        <v>39639</v>
      </c>
      <c r="G72" s="159">
        <f t="shared" si="3"/>
        <v>6.0666666666666664</v>
      </c>
      <c r="H72" s="64" t="s">
        <v>2730</v>
      </c>
      <c r="I72" s="63" t="s">
        <v>208</v>
      </c>
      <c r="J72" s="63" t="s">
        <v>234</v>
      </c>
      <c r="K72" s="66">
        <v>196409809</v>
      </c>
      <c r="L72" s="65" t="s">
        <v>1148</v>
      </c>
      <c r="M72" s="67">
        <v>1</v>
      </c>
      <c r="N72" s="65" t="s">
        <v>1151</v>
      </c>
      <c r="O72" s="65" t="s">
        <v>1148</v>
      </c>
      <c r="P72" s="79"/>
    </row>
    <row r="73" spans="1:16" s="7" customFormat="1" ht="24.75" customHeight="1" outlineLevel="1" x14ac:dyDescent="0.25">
      <c r="A73" s="143">
        <v>26</v>
      </c>
      <c r="B73" s="64" t="s">
        <v>2728</v>
      </c>
      <c r="C73" s="65" t="s">
        <v>33</v>
      </c>
      <c r="D73" s="63" t="s">
        <v>2731</v>
      </c>
      <c r="E73" s="144">
        <v>39457</v>
      </c>
      <c r="F73" s="144">
        <v>39639</v>
      </c>
      <c r="G73" s="159">
        <f t="shared" si="3"/>
        <v>6.0666666666666664</v>
      </c>
      <c r="H73" s="64" t="s">
        <v>2732</v>
      </c>
      <c r="I73" s="63" t="s">
        <v>208</v>
      </c>
      <c r="J73" s="63" t="s">
        <v>219</v>
      </c>
      <c r="K73" s="66">
        <v>199999410</v>
      </c>
      <c r="L73" s="65" t="s">
        <v>1148</v>
      </c>
      <c r="M73" s="67">
        <v>1</v>
      </c>
      <c r="N73" s="65" t="s">
        <v>1151</v>
      </c>
      <c r="O73" s="65" t="s">
        <v>1148</v>
      </c>
      <c r="P73" s="79"/>
    </row>
    <row r="74" spans="1:16" s="7" customFormat="1" ht="24.75" customHeight="1" outlineLevel="1" x14ac:dyDescent="0.25">
      <c r="A74" s="143">
        <v>27</v>
      </c>
      <c r="B74" s="64" t="s">
        <v>2665</v>
      </c>
      <c r="C74" s="65" t="s">
        <v>31</v>
      </c>
      <c r="D74" s="63" t="s">
        <v>2733</v>
      </c>
      <c r="E74" s="144">
        <v>39497</v>
      </c>
      <c r="F74" s="144">
        <v>39764</v>
      </c>
      <c r="G74" s="159">
        <f t="shared" si="3"/>
        <v>8.9</v>
      </c>
      <c r="H74" s="64" t="s">
        <v>2734</v>
      </c>
      <c r="I74" s="63" t="s">
        <v>453</v>
      </c>
      <c r="J74" s="63" t="s">
        <v>982</v>
      </c>
      <c r="K74" s="66">
        <v>9242445</v>
      </c>
      <c r="L74" s="65" t="s">
        <v>1148</v>
      </c>
      <c r="M74" s="67">
        <v>1</v>
      </c>
      <c r="N74" s="65" t="s">
        <v>1151</v>
      </c>
      <c r="O74" s="65" t="s">
        <v>1148</v>
      </c>
      <c r="P74" s="79"/>
    </row>
    <row r="75" spans="1:16" s="7" customFormat="1" ht="24.75" customHeight="1" outlineLevel="1" x14ac:dyDescent="0.25">
      <c r="A75" s="143">
        <v>28</v>
      </c>
      <c r="B75" s="64" t="s">
        <v>2665</v>
      </c>
      <c r="C75" s="65" t="s">
        <v>31</v>
      </c>
      <c r="D75" s="63" t="s">
        <v>2735</v>
      </c>
      <c r="E75" s="144">
        <v>39497</v>
      </c>
      <c r="F75" s="144">
        <v>39794</v>
      </c>
      <c r="G75" s="159">
        <f t="shared" si="3"/>
        <v>9.9</v>
      </c>
      <c r="H75" s="64" t="s">
        <v>2736</v>
      </c>
      <c r="I75" s="63" t="s">
        <v>453</v>
      </c>
      <c r="J75" s="63" t="s">
        <v>981</v>
      </c>
      <c r="K75" s="66">
        <v>899610000</v>
      </c>
      <c r="L75" s="65" t="s">
        <v>1148</v>
      </c>
      <c r="M75" s="67">
        <v>1</v>
      </c>
      <c r="N75" s="65" t="s">
        <v>1151</v>
      </c>
      <c r="O75" s="65" t="s">
        <v>1148</v>
      </c>
      <c r="P75" s="79"/>
    </row>
    <row r="76" spans="1:16" s="7" customFormat="1" ht="24.75" customHeight="1" outlineLevel="1" x14ac:dyDescent="0.25">
      <c r="A76" s="143">
        <v>29</v>
      </c>
      <c r="B76" s="64" t="s">
        <v>2665</v>
      </c>
      <c r="C76" s="65" t="s">
        <v>31</v>
      </c>
      <c r="D76" s="63" t="s">
        <v>2737</v>
      </c>
      <c r="E76" s="144">
        <v>39508</v>
      </c>
      <c r="F76" s="144">
        <v>39813</v>
      </c>
      <c r="G76" s="159">
        <f t="shared" si="3"/>
        <v>10.166666666666666</v>
      </c>
      <c r="H76" s="64" t="s">
        <v>2738</v>
      </c>
      <c r="I76" s="63" t="s">
        <v>453</v>
      </c>
      <c r="J76" s="63" t="s">
        <v>963</v>
      </c>
      <c r="K76" s="66">
        <v>31321500</v>
      </c>
      <c r="L76" s="65" t="s">
        <v>1148</v>
      </c>
      <c r="M76" s="67">
        <v>1</v>
      </c>
      <c r="N76" s="65" t="s">
        <v>1151</v>
      </c>
      <c r="O76" s="65" t="s">
        <v>1148</v>
      </c>
      <c r="P76" s="79"/>
    </row>
    <row r="77" spans="1:16" s="7" customFormat="1" ht="24.75" customHeight="1" outlineLevel="1" x14ac:dyDescent="0.25">
      <c r="A77" s="143">
        <v>30</v>
      </c>
      <c r="B77" s="64" t="s">
        <v>2665</v>
      </c>
      <c r="C77" s="65" t="s">
        <v>31</v>
      </c>
      <c r="D77" s="63" t="s">
        <v>2739</v>
      </c>
      <c r="E77" s="144">
        <v>39722</v>
      </c>
      <c r="F77" s="144">
        <v>39782</v>
      </c>
      <c r="G77" s="159">
        <f t="shared" si="3"/>
        <v>2</v>
      </c>
      <c r="H77" s="64" t="s">
        <v>2740</v>
      </c>
      <c r="I77" s="63" t="s">
        <v>208</v>
      </c>
      <c r="J77" s="63" t="s">
        <v>210</v>
      </c>
      <c r="K77" s="66">
        <v>66654900</v>
      </c>
      <c r="L77" s="65" t="s">
        <v>1148</v>
      </c>
      <c r="M77" s="67">
        <v>1</v>
      </c>
      <c r="N77" s="65" t="s">
        <v>1151</v>
      </c>
      <c r="O77" s="65" t="s">
        <v>1148</v>
      </c>
      <c r="P77" s="79"/>
    </row>
    <row r="78" spans="1:16" s="7" customFormat="1" ht="24.75" customHeight="1" outlineLevel="1" x14ac:dyDescent="0.25">
      <c r="A78" s="143">
        <v>31</v>
      </c>
      <c r="B78" s="64" t="s">
        <v>2665</v>
      </c>
      <c r="C78" s="65" t="s">
        <v>31</v>
      </c>
      <c r="D78" s="63" t="s">
        <v>2741</v>
      </c>
      <c r="E78" s="144">
        <v>39783</v>
      </c>
      <c r="F78" s="144">
        <v>40542</v>
      </c>
      <c r="G78" s="159">
        <f t="shared" si="3"/>
        <v>25.3</v>
      </c>
      <c r="H78" s="64" t="s">
        <v>2742</v>
      </c>
      <c r="I78" s="63" t="s">
        <v>208</v>
      </c>
      <c r="J78" s="63" t="s">
        <v>210</v>
      </c>
      <c r="K78" s="66">
        <v>870793168</v>
      </c>
      <c r="L78" s="65" t="s">
        <v>1148</v>
      </c>
      <c r="M78" s="67">
        <v>1</v>
      </c>
      <c r="N78" s="65" t="s">
        <v>1151</v>
      </c>
      <c r="O78" s="65" t="s">
        <v>1148</v>
      </c>
      <c r="P78" s="79"/>
    </row>
    <row r="79" spans="1:16" s="7" customFormat="1" ht="24.75" customHeight="1" outlineLevel="1" x14ac:dyDescent="0.25">
      <c r="A79" s="143">
        <v>32</v>
      </c>
      <c r="B79" s="64" t="s">
        <v>2665</v>
      </c>
      <c r="C79" s="65" t="s">
        <v>31</v>
      </c>
      <c r="D79" s="63" t="s">
        <v>2743</v>
      </c>
      <c r="E79" s="144">
        <v>39969</v>
      </c>
      <c r="F79" s="144">
        <v>40147</v>
      </c>
      <c r="G79" s="159">
        <f t="shared" si="3"/>
        <v>5.9333333333333336</v>
      </c>
      <c r="H79" s="64" t="s">
        <v>2744</v>
      </c>
      <c r="I79" s="63" t="s">
        <v>453</v>
      </c>
      <c r="J79" s="63" t="s">
        <v>974</v>
      </c>
      <c r="K79" s="66">
        <v>132309450</v>
      </c>
      <c r="L79" s="65" t="s">
        <v>1148</v>
      </c>
      <c r="M79" s="67">
        <v>1</v>
      </c>
      <c r="N79" s="65" t="s">
        <v>1151</v>
      </c>
      <c r="O79" s="65" t="s">
        <v>1148</v>
      </c>
      <c r="P79" s="79"/>
    </row>
    <row r="80" spans="1:16" s="7" customFormat="1" ht="24.75" customHeight="1" outlineLevel="1" x14ac:dyDescent="0.25">
      <c r="A80" s="143">
        <v>33</v>
      </c>
      <c r="B80" s="64" t="s">
        <v>2665</v>
      </c>
      <c r="C80" s="65" t="s">
        <v>31</v>
      </c>
      <c r="D80" s="63" t="s">
        <v>2745</v>
      </c>
      <c r="E80" s="144">
        <v>39969</v>
      </c>
      <c r="F80" s="144">
        <v>40142</v>
      </c>
      <c r="G80" s="159">
        <f t="shared" si="3"/>
        <v>5.7666666666666666</v>
      </c>
      <c r="H80" s="64" t="s">
        <v>2746</v>
      </c>
      <c r="I80" s="63" t="s">
        <v>453</v>
      </c>
      <c r="J80" s="63" t="s">
        <v>974</v>
      </c>
      <c r="K80" s="66">
        <v>131769450</v>
      </c>
      <c r="L80" s="65" t="s">
        <v>1148</v>
      </c>
      <c r="M80" s="67">
        <v>1</v>
      </c>
      <c r="N80" s="65" t="s">
        <v>1151</v>
      </c>
      <c r="O80" s="65" t="s">
        <v>1148</v>
      </c>
      <c r="P80" s="79"/>
    </row>
    <row r="81" spans="1:16" s="7" customFormat="1" ht="24.75" customHeight="1" outlineLevel="1" x14ac:dyDescent="0.25">
      <c r="A81" s="143">
        <v>34</v>
      </c>
      <c r="B81" s="64" t="s">
        <v>2747</v>
      </c>
      <c r="C81" s="65" t="s">
        <v>31</v>
      </c>
      <c r="D81" s="63" t="s">
        <v>2748</v>
      </c>
      <c r="E81" s="144">
        <v>39997</v>
      </c>
      <c r="F81" s="144">
        <v>40332</v>
      </c>
      <c r="G81" s="159">
        <f t="shared" si="3"/>
        <v>11.166666666666666</v>
      </c>
      <c r="H81" s="64" t="s">
        <v>2749</v>
      </c>
      <c r="I81" s="63" t="s">
        <v>453</v>
      </c>
      <c r="J81" s="63" t="s">
        <v>966</v>
      </c>
      <c r="K81" s="66">
        <v>399233850</v>
      </c>
      <c r="L81" s="65" t="s">
        <v>1148</v>
      </c>
      <c r="M81" s="67">
        <v>1</v>
      </c>
      <c r="N81" s="65" t="s">
        <v>27</v>
      </c>
      <c r="O81" s="65" t="s">
        <v>1148</v>
      </c>
      <c r="P81" s="79"/>
    </row>
    <row r="82" spans="1:16" s="7" customFormat="1" ht="24.75" customHeight="1" outlineLevel="1" x14ac:dyDescent="0.25">
      <c r="A82" s="143">
        <v>35</v>
      </c>
      <c r="B82" s="64" t="s">
        <v>2750</v>
      </c>
      <c r="C82" s="65" t="s">
        <v>31</v>
      </c>
      <c r="D82" s="63" t="s">
        <v>2751</v>
      </c>
      <c r="E82" s="144">
        <v>40030</v>
      </c>
      <c r="F82" s="144">
        <v>40364</v>
      </c>
      <c r="G82" s="159">
        <f t="shared" si="3"/>
        <v>11.133333333333333</v>
      </c>
      <c r="H82" s="64" t="s">
        <v>2752</v>
      </c>
      <c r="I82" s="63" t="s">
        <v>453</v>
      </c>
      <c r="J82" s="63" t="s">
        <v>969</v>
      </c>
      <c r="K82" s="66">
        <v>124455934</v>
      </c>
      <c r="L82" s="65" t="s">
        <v>1148</v>
      </c>
      <c r="M82" s="67">
        <v>1</v>
      </c>
      <c r="N82" s="65" t="s">
        <v>27</v>
      </c>
      <c r="O82" s="65" t="s">
        <v>1148</v>
      </c>
      <c r="P82" s="79"/>
    </row>
    <row r="83" spans="1:16" s="7" customFormat="1" ht="24.75" customHeight="1" outlineLevel="1" x14ac:dyDescent="0.25">
      <c r="A83" s="143">
        <v>36</v>
      </c>
      <c r="B83" s="64" t="s">
        <v>2665</v>
      </c>
      <c r="C83" s="65" t="s">
        <v>31</v>
      </c>
      <c r="D83" s="63" t="s">
        <v>2753</v>
      </c>
      <c r="E83" s="144">
        <v>40191</v>
      </c>
      <c r="F83" s="144">
        <v>40543</v>
      </c>
      <c r="G83" s="159">
        <f t="shared" si="3"/>
        <v>11.733333333333333</v>
      </c>
      <c r="H83" s="64" t="s">
        <v>2754</v>
      </c>
      <c r="I83" s="63" t="s">
        <v>453</v>
      </c>
      <c r="J83" s="63" t="s">
        <v>977</v>
      </c>
      <c r="K83" s="66">
        <v>297702334</v>
      </c>
      <c r="L83" s="65" t="s">
        <v>1148</v>
      </c>
      <c r="M83" s="67">
        <v>1</v>
      </c>
      <c r="N83" s="65" t="s">
        <v>1151</v>
      </c>
      <c r="O83" s="65" t="s">
        <v>1148</v>
      </c>
      <c r="P83" s="79"/>
    </row>
    <row r="84" spans="1:16" s="7" customFormat="1" ht="24.75" customHeight="1" outlineLevel="1" x14ac:dyDescent="0.25">
      <c r="A84" s="143">
        <v>37</v>
      </c>
      <c r="B84" s="64" t="s">
        <v>2665</v>
      </c>
      <c r="C84" s="65" t="s">
        <v>31</v>
      </c>
      <c r="D84" s="63" t="s">
        <v>2755</v>
      </c>
      <c r="E84" s="144">
        <v>40543</v>
      </c>
      <c r="F84" s="144">
        <v>40907</v>
      </c>
      <c r="G84" s="159">
        <f t="shared" si="3"/>
        <v>12.133333333333333</v>
      </c>
      <c r="H84" s="64" t="s">
        <v>2756</v>
      </c>
      <c r="I84" s="63" t="s">
        <v>208</v>
      </c>
      <c r="J84" s="63" t="s">
        <v>210</v>
      </c>
      <c r="K84" s="66">
        <v>439468682</v>
      </c>
      <c r="L84" s="65" t="s">
        <v>1148</v>
      </c>
      <c r="M84" s="67">
        <v>1</v>
      </c>
      <c r="N84" s="65" t="s">
        <v>1151</v>
      </c>
      <c r="O84" s="65" t="s">
        <v>1148</v>
      </c>
      <c r="P84" s="79"/>
    </row>
    <row r="85" spans="1:16" s="7" customFormat="1" ht="24.75" customHeight="1" outlineLevel="1" x14ac:dyDescent="0.25">
      <c r="A85" s="143">
        <v>38</v>
      </c>
      <c r="B85" s="64" t="s">
        <v>2665</v>
      </c>
      <c r="C85" s="65" t="s">
        <v>31</v>
      </c>
      <c r="D85" s="63" t="s">
        <v>2757</v>
      </c>
      <c r="E85" s="144">
        <v>40273</v>
      </c>
      <c r="F85" s="144">
        <v>40543</v>
      </c>
      <c r="G85" s="159">
        <f t="shared" si="3"/>
        <v>9</v>
      </c>
      <c r="H85" s="64" t="s">
        <v>2758</v>
      </c>
      <c r="I85" s="63" t="s">
        <v>110</v>
      </c>
      <c r="J85" s="63" t="s">
        <v>792</v>
      </c>
      <c r="K85" s="66">
        <v>5500116339</v>
      </c>
      <c r="L85" s="65" t="s">
        <v>1148</v>
      </c>
      <c r="M85" s="67">
        <v>1</v>
      </c>
      <c r="N85" s="65" t="s">
        <v>1151</v>
      </c>
      <c r="O85" s="65" t="s">
        <v>1148</v>
      </c>
      <c r="P85" s="79"/>
    </row>
    <row r="86" spans="1:16" s="7" customFormat="1" ht="24.75" customHeight="1" outlineLevel="1" x14ac:dyDescent="0.25">
      <c r="A86" s="143">
        <v>39</v>
      </c>
      <c r="B86" s="64" t="s">
        <v>2665</v>
      </c>
      <c r="C86" s="65" t="s">
        <v>31</v>
      </c>
      <c r="D86" s="63" t="s">
        <v>2759</v>
      </c>
      <c r="E86" s="144">
        <v>40273</v>
      </c>
      <c r="F86" s="144">
        <v>40543</v>
      </c>
      <c r="G86" s="159">
        <f t="shared" si="3"/>
        <v>9</v>
      </c>
      <c r="H86" s="64" t="s">
        <v>2758</v>
      </c>
      <c r="I86" s="63" t="s">
        <v>110</v>
      </c>
      <c r="J86" s="63" t="s">
        <v>792</v>
      </c>
      <c r="K86" s="66">
        <v>6121743088</v>
      </c>
      <c r="L86" s="65" t="s">
        <v>1148</v>
      </c>
      <c r="M86" s="67">
        <v>1</v>
      </c>
      <c r="N86" s="65" t="s">
        <v>1151</v>
      </c>
      <c r="O86" s="65" t="s">
        <v>1148</v>
      </c>
      <c r="P86" s="79"/>
    </row>
    <row r="87" spans="1:16" s="7" customFormat="1" ht="24.75" customHeight="1" outlineLevel="1" x14ac:dyDescent="0.25">
      <c r="A87" s="143">
        <v>40</v>
      </c>
      <c r="B87" s="64" t="s">
        <v>2665</v>
      </c>
      <c r="C87" s="65" t="s">
        <v>31</v>
      </c>
      <c r="D87" s="63" t="s">
        <v>2760</v>
      </c>
      <c r="E87" s="144">
        <v>40560</v>
      </c>
      <c r="F87" s="144">
        <v>41088</v>
      </c>
      <c r="G87" s="159">
        <f t="shared" si="3"/>
        <v>17.600000000000001</v>
      </c>
      <c r="H87" s="64" t="s">
        <v>2761</v>
      </c>
      <c r="I87" s="63" t="s">
        <v>453</v>
      </c>
      <c r="J87" s="63" t="s">
        <v>963</v>
      </c>
      <c r="K87" s="66">
        <v>175957111</v>
      </c>
      <c r="L87" s="65" t="s">
        <v>1148</v>
      </c>
      <c r="M87" s="67">
        <v>1</v>
      </c>
      <c r="N87" s="65" t="s">
        <v>1151</v>
      </c>
      <c r="O87" s="65" t="s">
        <v>1148</v>
      </c>
      <c r="P87" s="79"/>
    </row>
    <row r="88" spans="1:16" s="7" customFormat="1" ht="24.75" customHeight="1" outlineLevel="1" x14ac:dyDescent="0.25">
      <c r="A88" s="143">
        <v>41</v>
      </c>
      <c r="B88" s="64" t="s">
        <v>2762</v>
      </c>
      <c r="C88" s="65" t="s">
        <v>31</v>
      </c>
      <c r="D88" s="176" t="s">
        <v>2763</v>
      </c>
      <c r="E88" s="144">
        <v>40626</v>
      </c>
      <c r="F88" s="144">
        <v>40889</v>
      </c>
      <c r="G88" s="159">
        <f t="shared" si="3"/>
        <v>8.7666666666666675</v>
      </c>
      <c r="H88" s="64" t="s">
        <v>2764</v>
      </c>
      <c r="I88" s="63" t="s">
        <v>208</v>
      </c>
      <c r="J88" s="63" t="s">
        <v>245</v>
      </c>
      <c r="K88" s="66">
        <v>105286661</v>
      </c>
      <c r="L88" s="65" t="s">
        <v>1148</v>
      </c>
      <c r="M88" s="67">
        <v>1</v>
      </c>
      <c r="N88" s="65" t="s">
        <v>27</v>
      </c>
      <c r="O88" s="65" t="s">
        <v>1148</v>
      </c>
      <c r="P88" s="79"/>
    </row>
    <row r="89" spans="1:16" s="7" customFormat="1" ht="24.75" customHeight="1" outlineLevel="1" x14ac:dyDescent="0.25">
      <c r="A89" s="143">
        <v>42</v>
      </c>
      <c r="B89" s="64" t="s">
        <v>2665</v>
      </c>
      <c r="C89" s="65" t="s">
        <v>31</v>
      </c>
      <c r="D89" s="63" t="s">
        <v>2794</v>
      </c>
      <c r="E89" s="144">
        <v>40908</v>
      </c>
      <c r="F89" s="144">
        <v>41623</v>
      </c>
      <c r="G89" s="159">
        <f t="shared" si="3"/>
        <v>23.833333333333332</v>
      </c>
      <c r="H89" s="64" t="s">
        <v>2765</v>
      </c>
      <c r="I89" s="63" t="s">
        <v>208</v>
      </c>
      <c r="J89" s="63" t="s">
        <v>210</v>
      </c>
      <c r="K89" s="66">
        <v>925406628</v>
      </c>
      <c r="L89" s="65" t="s">
        <v>1148</v>
      </c>
      <c r="M89" s="67">
        <v>1</v>
      </c>
      <c r="N89" s="65" t="s">
        <v>1151</v>
      </c>
      <c r="O89" s="65" t="s">
        <v>1148</v>
      </c>
      <c r="P89" s="79"/>
    </row>
    <row r="90" spans="1:16" s="7" customFormat="1" ht="24.75" customHeight="1" outlineLevel="1" x14ac:dyDescent="0.25">
      <c r="A90" s="143">
        <v>43</v>
      </c>
      <c r="B90" s="64" t="s">
        <v>2795</v>
      </c>
      <c r="C90" s="65" t="s">
        <v>31</v>
      </c>
      <c r="D90" s="63" t="s">
        <v>2796</v>
      </c>
      <c r="E90" s="144">
        <v>41159</v>
      </c>
      <c r="F90" s="144">
        <v>41258</v>
      </c>
      <c r="G90" s="159">
        <f t="shared" si="3"/>
        <v>3.3</v>
      </c>
      <c r="H90" s="64" t="s">
        <v>2797</v>
      </c>
      <c r="I90" s="63" t="s">
        <v>453</v>
      </c>
      <c r="J90" s="63" t="s">
        <v>963</v>
      </c>
      <c r="K90" s="66">
        <v>182610022</v>
      </c>
      <c r="L90" s="65" t="s">
        <v>1148</v>
      </c>
      <c r="M90" s="67">
        <v>1</v>
      </c>
      <c r="N90" s="65" t="s">
        <v>1151</v>
      </c>
      <c r="O90" s="65" t="s">
        <v>1148</v>
      </c>
      <c r="P90" s="79"/>
    </row>
    <row r="91" spans="1:16" s="7" customFormat="1" ht="24.75" customHeight="1" outlineLevel="1" x14ac:dyDescent="0.25">
      <c r="A91" s="142">
        <v>44</v>
      </c>
      <c r="B91" s="121" t="s">
        <v>2665</v>
      </c>
      <c r="C91" s="123" t="s">
        <v>31</v>
      </c>
      <c r="D91" s="120" t="s">
        <v>2766</v>
      </c>
      <c r="E91" s="144">
        <v>41255</v>
      </c>
      <c r="F91" s="144">
        <v>41988</v>
      </c>
      <c r="G91" s="159">
        <f t="shared" si="3"/>
        <v>24.433333333333334</v>
      </c>
      <c r="H91" s="121" t="s">
        <v>2767</v>
      </c>
      <c r="I91" s="120" t="s">
        <v>453</v>
      </c>
      <c r="J91" s="120" t="s">
        <v>963</v>
      </c>
      <c r="K91" s="122">
        <v>1773946893</v>
      </c>
      <c r="L91" s="123" t="s">
        <v>1148</v>
      </c>
      <c r="M91" s="117">
        <v>1</v>
      </c>
      <c r="N91" s="123" t="s">
        <v>1151</v>
      </c>
      <c r="O91" s="123" t="s">
        <v>26</v>
      </c>
      <c r="P91" s="79"/>
    </row>
    <row r="92" spans="1:16" s="7" customFormat="1" ht="24.75" customHeight="1" outlineLevel="1" x14ac:dyDescent="0.25">
      <c r="A92" s="142">
        <v>45</v>
      </c>
      <c r="B92" s="121" t="s">
        <v>2665</v>
      </c>
      <c r="C92" s="123" t="s">
        <v>31</v>
      </c>
      <c r="D92" s="120" t="s">
        <v>2768</v>
      </c>
      <c r="E92" s="144">
        <v>41297</v>
      </c>
      <c r="F92" s="144">
        <v>41639</v>
      </c>
      <c r="G92" s="159">
        <f t="shared" si="3"/>
        <v>11.4</v>
      </c>
      <c r="H92" s="121" t="s">
        <v>2769</v>
      </c>
      <c r="I92" s="120" t="s">
        <v>453</v>
      </c>
      <c r="J92" s="120" t="s">
        <v>977</v>
      </c>
      <c r="K92" s="122">
        <v>495989412</v>
      </c>
      <c r="L92" s="123" t="s">
        <v>1148</v>
      </c>
      <c r="M92" s="117">
        <v>1</v>
      </c>
      <c r="N92" s="123" t="s">
        <v>1151</v>
      </c>
      <c r="O92" s="123" t="s">
        <v>26</v>
      </c>
      <c r="P92" s="79"/>
    </row>
    <row r="93" spans="1:16" s="7" customFormat="1" ht="24.75" customHeight="1" outlineLevel="1" x14ac:dyDescent="0.25">
      <c r="A93" s="142">
        <v>46</v>
      </c>
      <c r="B93" s="121" t="s">
        <v>2665</v>
      </c>
      <c r="C93" s="123" t="s">
        <v>31</v>
      </c>
      <c r="D93" s="120" t="s">
        <v>2770</v>
      </c>
      <c r="E93" s="144">
        <v>41660</v>
      </c>
      <c r="F93" s="144">
        <v>41973</v>
      </c>
      <c r="G93" s="159">
        <f t="shared" si="3"/>
        <v>10.433333333333334</v>
      </c>
      <c r="H93" s="121" t="s">
        <v>2771</v>
      </c>
      <c r="I93" s="120" t="s">
        <v>453</v>
      </c>
      <c r="J93" s="120" t="s">
        <v>982</v>
      </c>
      <c r="K93" s="122">
        <v>556992352</v>
      </c>
      <c r="L93" s="123" t="s">
        <v>1148</v>
      </c>
      <c r="M93" s="117">
        <v>1</v>
      </c>
      <c r="N93" s="123" t="s">
        <v>1151</v>
      </c>
      <c r="O93" s="123" t="s">
        <v>26</v>
      </c>
      <c r="P93" s="79"/>
    </row>
    <row r="94" spans="1:16" s="7" customFormat="1" ht="24.75" customHeight="1" outlineLevel="1" x14ac:dyDescent="0.25">
      <c r="A94" s="142">
        <v>47</v>
      </c>
      <c r="B94" s="121" t="s">
        <v>2665</v>
      </c>
      <c r="C94" s="123" t="s">
        <v>31</v>
      </c>
      <c r="D94" s="120" t="s">
        <v>2772</v>
      </c>
      <c r="E94" s="144">
        <v>41815</v>
      </c>
      <c r="F94" s="144">
        <v>41936</v>
      </c>
      <c r="G94" s="159">
        <f t="shared" si="3"/>
        <v>4.0333333333333332</v>
      </c>
      <c r="H94" s="121" t="s">
        <v>2773</v>
      </c>
      <c r="I94" s="120" t="s">
        <v>453</v>
      </c>
      <c r="J94" s="120" t="s">
        <v>977</v>
      </c>
      <c r="K94" s="122">
        <v>134770787</v>
      </c>
      <c r="L94" s="123" t="s">
        <v>1148</v>
      </c>
      <c r="M94" s="117">
        <v>1</v>
      </c>
      <c r="N94" s="123" t="s">
        <v>1151</v>
      </c>
      <c r="O94" s="123" t="s">
        <v>1148</v>
      </c>
      <c r="P94" s="79"/>
    </row>
    <row r="95" spans="1:16" s="7" customFormat="1" ht="24.75" customHeight="1" outlineLevel="1" x14ac:dyDescent="0.25">
      <c r="A95" s="143">
        <v>48</v>
      </c>
      <c r="B95" s="121" t="s">
        <v>2774</v>
      </c>
      <c r="C95" s="123" t="s">
        <v>31</v>
      </c>
      <c r="D95" s="120" t="s">
        <v>2775</v>
      </c>
      <c r="E95" s="144">
        <v>41942</v>
      </c>
      <c r="F95" s="144">
        <v>41999</v>
      </c>
      <c r="G95" s="159">
        <f t="shared" si="3"/>
        <v>1.9</v>
      </c>
      <c r="H95" s="121" t="s">
        <v>2776</v>
      </c>
      <c r="I95" s="120" t="s">
        <v>64</v>
      </c>
      <c r="J95" s="120" t="s">
        <v>384</v>
      </c>
      <c r="K95" s="122">
        <v>583308706</v>
      </c>
      <c r="L95" s="123" t="s">
        <v>1148</v>
      </c>
      <c r="M95" s="117">
        <v>1</v>
      </c>
      <c r="N95" s="123" t="s">
        <v>1151</v>
      </c>
      <c r="O95" s="123" t="s">
        <v>1148</v>
      </c>
      <c r="P95" s="79"/>
    </row>
    <row r="96" spans="1:16" s="7" customFormat="1" ht="24.75" customHeight="1" outlineLevel="1" x14ac:dyDescent="0.25">
      <c r="A96" s="143">
        <v>49</v>
      </c>
      <c r="B96" s="121" t="s">
        <v>2665</v>
      </c>
      <c r="C96" s="123" t="s">
        <v>31</v>
      </c>
      <c r="D96" s="120" t="s">
        <v>2777</v>
      </c>
      <c r="E96" s="144">
        <v>42779</v>
      </c>
      <c r="F96" s="144">
        <v>43084</v>
      </c>
      <c r="G96" s="159">
        <f t="shared" si="3"/>
        <v>10.166666666666666</v>
      </c>
      <c r="H96" s="121" t="s">
        <v>2778</v>
      </c>
      <c r="I96" s="120" t="s">
        <v>453</v>
      </c>
      <c r="J96" s="120" t="s">
        <v>981</v>
      </c>
      <c r="K96" s="122">
        <v>1350083184</v>
      </c>
      <c r="L96" s="123" t="s">
        <v>1148</v>
      </c>
      <c r="M96" s="117">
        <v>1</v>
      </c>
      <c r="N96" s="123" t="s">
        <v>1151</v>
      </c>
      <c r="O96" s="123" t="s">
        <v>26</v>
      </c>
      <c r="P96" s="79"/>
    </row>
    <row r="97" spans="1:16" s="7" customFormat="1" ht="24.75" customHeight="1" outlineLevel="1" x14ac:dyDescent="0.25">
      <c r="A97" s="143">
        <v>50</v>
      </c>
      <c r="B97" s="121" t="s">
        <v>2665</v>
      </c>
      <c r="C97" s="123" t="s">
        <v>31</v>
      </c>
      <c r="D97" s="120" t="s">
        <v>2779</v>
      </c>
      <c r="E97" s="144">
        <v>43080</v>
      </c>
      <c r="F97" s="144">
        <v>43404</v>
      </c>
      <c r="G97" s="159">
        <f t="shared" si="3"/>
        <v>10.8</v>
      </c>
      <c r="H97" s="121" t="s">
        <v>2778</v>
      </c>
      <c r="I97" s="120" t="s">
        <v>453</v>
      </c>
      <c r="J97" s="120" t="s">
        <v>981</v>
      </c>
      <c r="K97" s="122">
        <v>1639912344</v>
      </c>
      <c r="L97" s="123" t="s">
        <v>1148</v>
      </c>
      <c r="M97" s="117">
        <v>1</v>
      </c>
      <c r="N97" s="123" t="s">
        <v>1151</v>
      </c>
      <c r="O97" s="123" t="s">
        <v>26</v>
      </c>
      <c r="P97" s="79"/>
    </row>
    <row r="98" spans="1:16" s="7" customFormat="1" ht="24.75" customHeight="1" outlineLevel="1" x14ac:dyDescent="0.25">
      <c r="A98" s="143">
        <v>51</v>
      </c>
      <c r="B98" s="121" t="s">
        <v>2665</v>
      </c>
      <c r="C98" s="123" t="s">
        <v>31</v>
      </c>
      <c r="D98" s="120" t="s">
        <v>2780</v>
      </c>
      <c r="E98" s="144">
        <v>43123</v>
      </c>
      <c r="F98" s="144">
        <v>43312</v>
      </c>
      <c r="G98" s="159">
        <f t="shared" si="3"/>
        <v>6.3</v>
      </c>
      <c r="H98" s="121" t="s">
        <v>2781</v>
      </c>
      <c r="I98" s="120" t="s">
        <v>453</v>
      </c>
      <c r="J98" s="120" t="s">
        <v>963</v>
      </c>
      <c r="K98" s="122">
        <v>578706639</v>
      </c>
      <c r="L98" s="123" t="s">
        <v>1148</v>
      </c>
      <c r="M98" s="117">
        <v>1</v>
      </c>
      <c r="N98" s="123" t="s">
        <v>1151</v>
      </c>
      <c r="O98" s="123" t="s">
        <v>1148</v>
      </c>
      <c r="P98" s="79"/>
    </row>
    <row r="99" spans="1:16" s="7" customFormat="1" ht="24.75" customHeight="1" outlineLevel="1" x14ac:dyDescent="0.25">
      <c r="A99" s="143">
        <v>52</v>
      </c>
      <c r="B99" s="121" t="s">
        <v>2665</v>
      </c>
      <c r="C99" s="123" t="s">
        <v>31</v>
      </c>
      <c r="D99" s="120" t="s">
        <v>2782</v>
      </c>
      <c r="E99" s="144">
        <v>43313</v>
      </c>
      <c r="F99" s="144">
        <v>43434</v>
      </c>
      <c r="G99" s="159">
        <f t="shared" si="3"/>
        <v>4.0333333333333332</v>
      </c>
      <c r="H99" s="121" t="s">
        <v>2781</v>
      </c>
      <c r="I99" s="120" t="s">
        <v>453</v>
      </c>
      <c r="J99" s="120" t="s">
        <v>963</v>
      </c>
      <c r="K99" s="122">
        <v>391487342</v>
      </c>
      <c r="L99" s="123" t="s">
        <v>1148</v>
      </c>
      <c r="M99" s="117">
        <v>1</v>
      </c>
      <c r="N99" s="123" t="s">
        <v>1151</v>
      </c>
      <c r="O99" s="123" t="s">
        <v>1148</v>
      </c>
      <c r="P99" s="79"/>
    </row>
    <row r="100" spans="1:16" s="7" customFormat="1" ht="24.75" customHeight="1" outlineLevel="1" x14ac:dyDescent="0.25">
      <c r="A100" s="143">
        <v>53</v>
      </c>
      <c r="B100" s="121" t="s">
        <v>2665</v>
      </c>
      <c r="C100" s="123" t="s">
        <v>31</v>
      </c>
      <c r="D100" s="120" t="s">
        <v>2783</v>
      </c>
      <c r="E100" s="144">
        <v>43313</v>
      </c>
      <c r="F100" s="144">
        <v>43404</v>
      </c>
      <c r="G100" s="159">
        <f t="shared" si="3"/>
        <v>3.0333333333333332</v>
      </c>
      <c r="H100" s="121" t="s">
        <v>2778</v>
      </c>
      <c r="I100" s="120" t="s">
        <v>453</v>
      </c>
      <c r="J100" s="120" t="s">
        <v>981</v>
      </c>
      <c r="K100" s="122">
        <v>285848676</v>
      </c>
      <c r="L100" s="123" t="s">
        <v>1148</v>
      </c>
      <c r="M100" s="117">
        <v>1</v>
      </c>
      <c r="N100" s="123" t="s">
        <v>1151</v>
      </c>
      <c r="O100" s="123" t="s">
        <v>1148</v>
      </c>
      <c r="P100" s="79"/>
    </row>
    <row r="101" spans="1:16" s="7" customFormat="1" ht="24.75" customHeight="1" outlineLevel="1" x14ac:dyDescent="0.25">
      <c r="A101" s="143">
        <v>54</v>
      </c>
      <c r="B101" s="121" t="s">
        <v>2665</v>
      </c>
      <c r="C101" s="123" t="s">
        <v>31</v>
      </c>
      <c r="D101" s="120" t="s">
        <v>2784</v>
      </c>
      <c r="E101" s="144">
        <v>43405</v>
      </c>
      <c r="F101" s="144">
        <v>43434</v>
      </c>
      <c r="G101" s="159">
        <f t="shared" si="3"/>
        <v>0.96666666666666667</v>
      </c>
      <c r="H101" s="121" t="s">
        <v>2778</v>
      </c>
      <c r="I101" s="120" t="s">
        <v>453</v>
      </c>
      <c r="J101" s="120" t="s">
        <v>981</v>
      </c>
      <c r="K101" s="122">
        <v>200306682</v>
      </c>
      <c r="L101" s="123" t="s">
        <v>1148</v>
      </c>
      <c r="M101" s="117">
        <v>1</v>
      </c>
      <c r="N101" s="123" t="s">
        <v>1151</v>
      </c>
      <c r="O101" s="123" t="s">
        <v>1148</v>
      </c>
      <c r="P101" s="79"/>
    </row>
    <row r="102" spans="1:16" s="7" customFormat="1" ht="24.75" customHeight="1" outlineLevel="1" x14ac:dyDescent="0.25">
      <c r="A102" s="143">
        <v>55</v>
      </c>
      <c r="B102" s="121" t="s">
        <v>2665</v>
      </c>
      <c r="C102" s="123" t="s">
        <v>31</v>
      </c>
      <c r="D102" s="120" t="s">
        <v>2785</v>
      </c>
      <c r="E102" s="144">
        <v>43486</v>
      </c>
      <c r="F102" s="144">
        <v>43822</v>
      </c>
      <c r="G102" s="159">
        <f t="shared" si="3"/>
        <v>11.2</v>
      </c>
      <c r="H102" s="121" t="s">
        <v>2786</v>
      </c>
      <c r="I102" s="120" t="s">
        <v>453</v>
      </c>
      <c r="J102" s="120" t="s">
        <v>981</v>
      </c>
      <c r="K102" s="122">
        <v>1522219872</v>
      </c>
      <c r="L102" s="123" t="s">
        <v>1148</v>
      </c>
      <c r="M102" s="117">
        <v>1</v>
      </c>
      <c r="N102" s="123" t="s">
        <v>1151</v>
      </c>
      <c r="O102" s="123" t="s">
        <v>1148</v>
      </c>
      <c r="P102" s="79"/>
    </row>
    <row r="103" spans="1:16" s="7" customFormat="1" ht="24.75" customHeight="1" outlineLevel="1" x14ac:dyDescent="0.25">
      <c r="A103" s="143">
        <v>56</v>
      </c>
      <c r="B103" s="121" t="s">
        <v>2665</v>
      </c>
      <c r="C103" s="123" t="s">
        <v>31</v>
      </c>
      <c r="D103" s="120" t="s">
        <v>2787</v>
      </c>
      <c r="E103" s="144">
        <v>43736</v>
      </c>
      <c r="F103" s="144">
        <v>43829</v>
      </c>
      <c r="G103" s="159">
        <f t="shared" si="3"/>
        <v>3.1</v>
      </c>
      <c r="H103" s="121" t="s">
        <v>2786</v>
      </c>
      <c r="I103" s="120" t="s">
        <v>220</v>
      </c>
      <c r="J103" s="120" t="s">
        <v>508</v>
      </c>
      <c r="K103" s="122">
        <v>488034688</v>
      </c>
      <c r="L103" s="123" t="s">
        <v>1148</v>
      </c>
      <c r="M103" s="117">
        <v>1</v>
      </c>
      <c r="N103" s="123" t="s">
        <v>27</v>
      </c>
      <c r="O103" s="123" t="s">
        <v>1148</v>
      </c>
      <c r="P103" s="79"/>
    </row>
    <row r="104" spans="1:16" s="7" customFormat="1" ht="24.75" customHeight="1" outlineLevel="1" x14ac:dyDescent="0.25">
      <c r="A104" s="143">
        <v>57</v>
      </c>
      <c r="B104" s="121" t="s">
        <v>2665</v>
      </c>
      <c r="C104" s="123" t="s">
        <v>31</v>
      </c>
      <c r="D104" s="120" t="s">
        <v>2788</v>
      </c>
      <c r="E104" s="144">
        <v>43922</v>
      </c>
      <c r="F104" s="144">
        <v>44165</v>
      </c>
      <c r="G104" s="159">
        <f t="shared" si="3"/>
        <v>8.1</v>
      </c>
      <c r="H104" s="121" t="s">
        <v>2789</v>
      </c>
      <c r="I104" s="120" t="s">
        <v>1156</v>
      </c>
      <c r="J104" s="120" t="s">
        <v>188</v>
      </c>
      <c r="K104" s="122">
        <v>2306448354</v>
      </c>
      <c r="L104" s="123" t="s">
        <v>1148</v>
      </c>
      <c r="M104" s="117">
        <v>1</v>
      </c>
      <c r="N104" s="123" t="s">
        <v>1151</v>
      </c>
      <c r="O104" s="123" t="s">
        <v>1148</v>
      </c>
      <c r="P104" s="79"/>
    </row>
    <row r="105" spans="1:16" s="7" customFormat="1" ht="24.75" customHeight="1" outlineLevel="1" x14ac:dyDescent="0.25">
      <c r="A105" s="143">
        <v>58</v>
      </c>
      <c r="B105" s="121" t="s">
        <v>2665</v>
      </c>
      <c r="C105" s="123" t="s">
        <v>31</v>
      </c>
      <c r="D105" s="120" t="s">
        <v>2790</v>
      </c>
      <c r="E105" s="144">
        <v>43950</v>
      </c>
      <c r="F105" s="144">
        <v>44165</v>
      </c>
      <c r="G105" s="159">
        <f t="shared" si="3"/>
        <v>7.166666666666667</v>
      </c>
      <c r="H105" s="121" t="s">
        <v>2791</v>
      </c>
      <c r="I105" s="120" t="s">
        <v>453</v>
      </c>
      <c r="J105" s="120" t="s">
        <v>973</v>
      </c>
      <c r="K105" s="122">
        <v>1225914476</v>
      </c>
      <c r="L105" s="123" t="s">
        <v>1148</v>
      </c>
      <c r="M105" s="117">
        <v>1</v>
      </c>
      <c r="N105" s="123" t="s">
        <v>1151</v>
      </c>
      <c r="O105" s="123" t="s">
        <v>1148</v>
      </c>
      <c r="P105" s="79"/>
    </row>
    <row r="106" spans="1:16" s="7" customFormat="1" ht="24.75" customHeight="1" outlineLevel="1" x14ac:dyDescent="0.25">
      <c r="A106" s="143">
        <v>59</v>
      </c>
      <c r="B106" s="64" t="s">
        <v>2665</v>
      </c>
      <c r="C106" s="65" t="s">
        <v>31</v>
      </c>
      <c r="D106" s="63" t="s">
        <v>2792</v>
      </c>
      <c r="E106" s="144">
        <v>43951</v>
      </c>
      <c r="F106" s="144">
        <v>44165</v>
      </c>
      <c r="G106" s="159">
        <f t="shared" si="3"/>
        <v>7.1333333333333337</v>
      </c>
      <c r="H106" s="64" t="s">
        <v>2793</v>
      </c>
      <c r="I106" s="63" t="s">
        <v>453</v>
      </c>
      <c r="J106" s="63" t="s">
        <v>980</v>
      </c>
      <c r="K106" s="66">
        <v>983289024</v>
      </c>
      <c r="L106" s="65" t="s">
        <v>1148</v>
      </c>
      <c r="M106" s="67">
        <v>1</v>
      </c>
      <c r="N106" s="65" t="s">
        <v>1151</v>
      </c>
      <c r="O106" s="65" t="s">
        <v>1148</v>
      </c>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2676</v>
      </c>
      <c r="E114" s="144">
        <v>43885</v>
      </c>
      <c r="F114" s="144">
        <v>44196</v>
      </c>
      <c r="G114" s="159">
        <f>IF(AND(E114&lt;&gt;"",F114&lt;&gt;""),((F114-E114)/30),"")</f>
        <v>10.366666666666667</v>
      </c>
      <c r="H114" s="121" t="s">
        <v>2680</v>
      </c>
      <c r="I114" s="120" t="s">
        <v>516</v>
      </c>
      <c r="J114" s="120" t="s">
        <v>598</v>
      </c>
      <c r="K114" s="122">
        <v>2107057843</v>
      </c>
      <c r="L114" s="100">
        <f>+IF(AND(K114&gt;0,O114="Ejecución"),(K114/877802)*Tabla28[[#This Row],[% participación]],IF(AND(K114&gt;0,O114&lt;&gt;"Ejecución"),"-",""))</f>
        <v>2400.3794056062757</v>
      </c>
      <c r="M114" s="123" t="s">
        <v>1148</v>
      </c>
      <c r="N114" s="172">
        <v>1</v>
      </c>
      <c r="O114" s="161" t="s">
        <v>1150</v>
      </c>
      <c r="P114" s="78"/>
    </row>
    <row r="115" spans="1:16" s="6" customFormat="1" ht="24.75" customHeight="1" x14ac:dyDescent="0.25">
      <c r="A115" s="142">
        <v>2</v>
      </c>
      <c r="B115" s="160" t="s">
        <v>2665</v>
      </c>
      <c r="C115" s="162" t="s">
        <v>31</v>
      </c>
      <c r="D115" s="120" t="s">
        <v>2677</v>
      </c>
      <c r="E115" s="144">
        <v>43885</v>
      </c>
      <c r="F115" s="144">
        <v>44196</v>
      </c>
      <c r="G115" s="159">
        <f t="shared" ref="G115:G116" si="4">IF(AND(E115&lt;&gt;"",F115&lt;&gt;""),((F115-E115)/30),"")</f>
        <v>10.366666666666667</v>
      </c>
      <c r="H115" s="64" t="s">
        <v>2681</v>
      </c>
      <c r="I115" s="63" t="s">
        <v>516</v>
      </c>
      <c r="J115" s="63" t="s">
        <v>598</v>
      </c>
      <c r="K115" s="68">
        <v>2403707622</v>
      </c>
      <c r="L115" s="100">
        <f>+IF(AND(K115&gt;0,O115="Ejecución"),(K115/877802)*Tabla28[[#This Row],[% participación]],IF(AND(K115&gt;0,O115&lt;&gt;"Ejecución"),"-",""))</f>
        <v>2738.3255244348952</v>
      </c>
      <c r="M115" s="65" t="s">
        <v>1148</v>
      </c>
      <c r="N115" s="172">
        <v>1</v>
      </c>
      <c r="O115" s="161" t="s">
        <v>1150</v>
      </c>
      <c r="P115" s="78"/>
    </row>
    <row r="116" spans="1:16" s="6" customFormat="1" ht="24.75" customHeight="1" x14ac:dyDescent="0.25">
      <c r="A116" s="142">
        <v>3</v>
      </c>
      <c r="B116" s="160" t="s">
        <v>2665</v>
      </c>
      <c r="C116" s="162" t="s">
        <v>31</v>
      </c>
      <c r="D116" s="120" t="s">
        <v>2682</v>
      </c>
      <c r="E116" s="144">
        <v>44166</v>
      </c>
      <c r="F116" s="144">
        <v>44773</v>
      </c>
      <c r="G116" s="159">
        <f t="shared" si="4"/>
        <v>20.233333333333334</v>
      </c>
      <c r="H116" s="64" t="s">
        <v>2683</v>
      </c>
      <c r="I116" s="63" t="s">
        <v>986</v>
      </c>
      <c r="J116" s="63" t="s">
        <v>1016</v>
      </c>
      <c r="K116" s="68">
        <v>1510520036</v>
      </c>
      <c r="L116" s="100">
        <f>+IF(AND(K116&gt;0,O116="Ejecución"),(K116/877802)*Tabla28[[#This Row],[% participación]],IF(AND(K116&gt;0,O116&lt;&gt;"Ejecución"),"-",""))</f>
        <v>1720.7981253175544</v>
      </c>
      <c r="M116" s="65" t="s">
        <v>1148</v>
      </c>
      <c r="N116" s="172">
        <v>1</v>
      </c>
      <c r="O116" s="161" t="s">
        <v>1150</v>
      </c>
      <c r="P116" s="78"/>
    </row>
    <row r="117" spans="1:16" s="6" customFormat="1" ht="24.75" customHeight="1" outlineLevel="1" x14ac:dyDescent="0.25">
      <c r="A117" s="142">
        <v>4</v>
      </c>
      <c r="B117" s="160" t="s">
        <v>2665</v>
      </c>
      <c r="C117" s="162" t="s">
        <v>31</v>
      </c>
      <c r="D117" s="120" t="s">
        <v>2678</v>
      </c>
      <c r="E117" s="144">
        <v>44166</v>
      </c>
      <c r="F117" s="144">
        <v>44773</v>
      </c>
      <c r="G117" s="159">
        <f t="shared" ref="G117:G159" si="5">IF(AND(E117&lt;&gt;"",F117&lt;&gt;""),((F117-E117)/30),"")</f>
        <v>20.233333333333334</v>
      </c>
      <c r="H117" s="64" t="s">
        <v>2684</v>
      </c>
      <c r="I117" s="63" t="s">
        <v>1156</v>
      </c>
      <c r="J117" s="63" t="s">
        <v>202</v>
      </c>
      <c r="K117" s="68">
        <v>801402202</v>
      </c>
      <c r="L117" s="100">
        <f>+IF(AND(K117&gt;0,O117="Ejecución"),(K117/877802)*Tabla28[[#This Row],[% participación]],IF(AND(K117&gt;0,O117&lt;&gt;"Ejecución"),"-",""))</f>
        <v>912.96465717781462</v>
      </c>
      <c r="M117" s="65" t="s">
        <v>1148</v>
      </c>
      <c r="N117" s="172">
        <v>1</v>
      </c>
      <c r="O117" s="161" t="s">
        <v>1150</v>
      </c>
      <c r="P117" s="78"/>
    </row>
    <row r="118" spans="1:16" s="7" customFormat="1" ht="24.75" customHeight="1" outlineLevel="1" x14ac:dyDescent="0.25">
      <c r="A118" s="143">
        <v>5</v>
      </c>
      <c r="B118" s="160" t="s">
        <v>2665</v>
      </c>
      <c r="C118" s="162" t="s">
        <v>31</v>
      </c>
      <c r="D118" s="120" t="s">
        <v>2679</v>
      </c>
      <c r="E118" s="144">
        <v>44175</v>
      </c>
      <c r="F118" s="144">
        <v>44773</v>
      </c>
      <c r="G118" s="159">
        <f t="shared" si="5"/>
        <v>19.933333333333334</v>
      </c>
      <c r="H118" s="64" t="s">
        <v>2685</v>
      </c>
      <c r="I118" s="63" t="s">
        <v>516</v>
      </c>
      <c r="J118" s="63" t="s">
        <v>595</v>
      </c>
      <c r="K118" s="68">
        <v>4580738268</v>
      </c>
      <c r="L118" s="100">
        <f>+IF(AND(K118&gt;0,O118="Ejecución"),(K118/877802)*Tabla28[[#This Row],[% participación]],IF(AND(K118&gt;0,O118&lt;&gt;"Ejecución"),"-",""))</f>
        <v>5218.4185818669812</v>
      </c>
      <c r="M118" s="65"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v>0.03</v>
      </c>
      <c r="G179" s="164">
        <f>IF(F179&gt;0,SUM(E179+F179),"")</f>
        <v>0.05</v>
      </c>
      <c r="H179" s="5"/>
      <c r="I179" s="191" t="s">
        <v>2671</v>
      </c>
      <c r="J179" s="191"/>
      <c r="K179" s="191"/>
      <c r="L179" s="191"/>
      <c r="M179" s="171">
        <v>0.03</v>
      </c>
      <c r="O179" s="8"/>
      <c r="Q179" s="19"/>
      <c r="R179" s="158">
        <f>IF(M179&gt;0,SUM(L179+M179),"")</f>
        <v>0.03</v>
      </c>
      <c r="T179" s="19"/>
      <c r="U179" s="237" t="s">
        <v>1166</v>
      </c>
      <c r="V179" s="237"/>
      <c r="W179" s="237"/>
      <c r="X179" s="24">
        <v>0.02</v>
      </c>
      <c r="Y179" s="163"/>
      <c r="Z179" s="164" t="str">
        <f>IF(Y179&gt;0,SUM(E181+Y179),"")</f>
        <v/>
      </c>
      <c r="AA179" s="19"/>
      <c r="AB179" s="19"/>
    </row>
    <row r="180" spans="1:28" ht="23.45" hidden="1" x14ac:dyDescent="0.3">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45" hidden="1" x14ac:dyDescent="0.3">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45" hidden="1" x14ac:dyDescent="0.3">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141242599</v>
      </c>
      <c r="F185" s="92"/>
      <c r="G185" s="93"/>
      <c r="H185" s="88"/>
      <c r="I185" s="90" t="s">
        <v>2627</v>
      </c>
      <c r="J185" s="165">
        <f>+SUM(M179:M183)</f>
        <v>0.03</v>
      </c>
      <c r="K185" s="236" t="s">
        <v>2628</v>
      </c>
      <c r="L185" s="236"/>
      <c r="M185" s="94">
        <f>+J185*(SUM(K20:K35))</f>
        <v>84745559.399999991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33644</v>
      </c>
      <c r="D193" s="5"/>
      <c r="E193" s="125">
        <v>52</v>
      </c>
      <c r="F193" s="5"/>
      <c r="G193" s="5"/>
      <c r="H193" s="146" t="s">
        <v>2798</v>
      </c>
      <c r="J193" s="5"/>
      <c r="K193" s="126">
        <v>35432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2799</v>
      </c>
      <c r="J211" s="27" t="s">
        <v>2622</v>
      </c>
      <c r="K211" s="147" t="s">
        <v>2802</v>
      </c>
      <c r="L211" s="21"/>
      <c r="M211" s="21"/>
      <c r="N211" s="21"/>
      <c r="O211" s="8"/>
    </row>
    <row r="212" spans="1:15" x14ac:dyDescent="0.25">
      <c r="A212" s="9"/>
      <c r="B212" s="27" t="s">
        <v>2619</v>
      </c>
      <c r="C212" s="146" t="s">
        <v>2798</v>
      </c>
      <c r="D212" s="21"/>
      <c r="G212" s="27" t="s">
        <v>2621</v>
      </c>
      <c r="H212" s="147" t="s">
        <v>2800</v>
      </c>
      <c r="J212" s="27" t="s">
        <v>2623</v>
      </c>
      <c r="K212" s="146" t="s">
        <v>2801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7 D123:D160 M122:M160 G114:G121 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2020-12-28T21:31:36Z</cp:lastPrinted>
  <dcterms:created xsi:type="dcterms:W3CDTF">2020-10-14T21:57:42Z</dcterms:created>
  <dcterms:modified xsi:type="dcterms:W3CDTF">2020-12-28T22:48:47Z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