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<sst xmlns="http://schemas.openxmlformats.org/spreadsheetml/2006/main" count="3206" uniqueCount="2713">
  <si>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</si>
  <si>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</si>
  <si>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</si>
  <si>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</si>
  <si>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</si>
  <si>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</si>
  <si>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</si>
  <si>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</si>
  <si>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</si>
  <si>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</si>
  <si>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</si>
  <si>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</si>
  <si>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</si>
  <si>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</si>
  <si>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</si>
  <si>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</si>
  <si>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</si>
  <si>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</si>
  <si>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</si>
  <si>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</si>
  <si>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</si>
  <si>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</si>
  <si>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</si>
  <si>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</si>
  <si>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</si>
  <si>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</si>
  <si>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</si>
  <si>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</si>
  <si>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</si>
  <si>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</si>
  <si>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</si>
  <si>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</si>
  <si>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</si>
  <si>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</si>
  <si>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</si>
  <si>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</si>
  <si>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</si>
  <si>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</si>
  <si>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</si>
  <si>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</si>
  <si>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</si>
  <si>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</si>
  <si>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</si>
  <si>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</si>
  <si>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</si>
  <si>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</si>
  <si>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</si>
  <si>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</si>
  <si>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</si>
  <si>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</si>
  <si>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</si>
  <si>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</si>
  <si>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</si>
  <si>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</si>
  <si>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</si>
  <si>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</si>
  <si>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</si>
  <si>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</si>
  <si>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</si>
  <si>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</si>
  <si>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</si>
  <si>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</si>
  <si>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</si>
  <si>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</si>
  <si>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</si>
  <si>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</si>
  <si>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</si>
  <si>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</si>
  <si>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</si>
  <si>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</si>
  <si>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</si>
  <si>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</si>
  <si>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</si>
  <si>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</si>
  <si>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</si>
  <si>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</si>
  <si>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</si>
  <si>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</si>
  <si>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</si>
  <si>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</si>
  <si>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</si>
  <si>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</si>
  <si>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</si>
  <si>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</si>
  <si>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</si>
  <si>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</si>
  <si>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</si>
  <si>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</si>
  <si>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</si>
  <si>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</si>
  <si>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</si>
  <si>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</si>
  <si>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</si>
  <si>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</si>
  <si>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</si>
  <si>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</si>
  <si>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</si>
  <si>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</si>
  <si>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</si>
  <si>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</si>
  <si>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</si>
  <si>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</si>
  <si>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</si>
  <si>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</si>
  <si>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</si>
  <si>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</si>
  <si>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</si>
  <si>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</si>
  <si>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</si>
  <si>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</si>
  <si>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</si>
  <si>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</si>
  <si>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</si>
  <si>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</si>
  <si>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</si>
  <si>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</si>
  <si>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</si>
  <si>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</si>
  <si>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</si>
  <si>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</si>
  <si>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</si>
  <si>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</si>
  <si>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</si>
  <si>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</si>
  <si>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</si>
  <si>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</si>
  <si>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</si>
  <si>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</si>
  <si>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</si>
  <si>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</si>
  <si>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</si>
  <si>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</si>
  <si>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</si>
  <si>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</si>
  <si>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</si>
  <si>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</si>
  <si>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</si>
  <si>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</si>
  <si>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</si>
  <si>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</si>
  <si>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</si>
  <si>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</si>
  <si>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</si>
  <si>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</si>
  <si>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</si>
  <si>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</si>
  <si>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</si>
  <si>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</si>
  <si>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</si>
  <si>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</si>
  <si>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</si>
  <si>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</si>
  <si>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</si>
  <si>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</si>
  <si>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</si>
  <si>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</si>
  <si>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</si>
  <si>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</si>
  <si>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</si>
  <si>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</si>
  <si>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</si>
  <si>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</si>
  <si>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</si>
  <si>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</si>
  <si>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</si>
  <si>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</si>
  <si>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</si>
  <si>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</si>
  <si>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</si>
  <si>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</si>
  <si>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</si>
  <si>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</si>
  <si>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</si>
  <si>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</si>
  <si>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</si>
  <si>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</si>
  <si>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</si>
  <si>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</si>
  <si>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</si>
  <si>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</si>
  <si>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</si>
  <si>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</si>
  <si>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</si>
  <si>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</si>
  <si>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</si>
  <si>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</si>
  <si>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</si>
  <si>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</si>
  <si>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</si>
  <si>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</si>
  <si>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</si>
  <si>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</si>
  <si>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</si>
  <si>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</si>
  <si>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</si>
  <si>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</si>
  <si>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</si>
  <si>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</si>
  <si>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</si>
  <si>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</si>
  <si>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</si>
  <si>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</si>
  <si>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</si>
  <si>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</si>
  <si>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</si>
  <si>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</si>
  <si>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</si>
  <si>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</si>
  <si>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</si>
  <si>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</si>
  <si>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</si>
  <si>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</si>
  <si>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</si>
  <si>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</si>
  <si>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</si>
  <si>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</si>
  <si>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</si>
  <si>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</si>
  <si>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</si>
  <si>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</si>
  <si>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</si>
  <si>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</si>
  <si>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</si>
  <si>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</si>
  <si>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</si>
  <si>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</si>
  <si>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</si>
  <si>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</si>
  <si>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</si>
  <si>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</si>
  <si>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</si>
  <si>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</si>
  <si>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</si>
  <si>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</si>
  <si>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</si>
  <si>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</si>
  <si>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</si>
  <si>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</si>
  <si>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</si>
  <si>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</si>
  <si>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</si>
  <si>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</si>
  <si>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</si>
  <si>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</si>
  <si>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</si>
  <si>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</si>
  <si>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</si>
  <si>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</si>
  <si>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</si>
  <si>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</si>
  <si>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</si>
  <si>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</si>
  <si>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</si>
  <si>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</si>
  <si>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</si>
  <si>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</si>
  <si>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</si>
  <si>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</si>
  <si>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</si>
  <si>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</si>
  <si>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</si>
  <si>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</si>
  <si>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</si>
  <si>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</si>
  <si>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</si>
  <si>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</si>
  <si>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</si>
  <si>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</si>
  <si>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</si>
  <si>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</si>
  <si>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</si>
  <si>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</si>
  <si>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</si>
  <si>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</si>
  <si>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</si>
  <si>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</si>
  <si>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</si>
  <si>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</si>
  <si>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</si>
  <si>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</si>
  <si>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</si>
  <si>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</si>
  <si>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</si>
  <si>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</si>
  <si>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</si>
  <si>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</si>
  <si>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</si>
  <si>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</si>
  <si>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</si>
  <si>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</si>
  <si>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</si>
  <si>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</si>
  <si>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</si>
  <si>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</si>
  <si>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</si>
  <si>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</si>
  <si>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</si>
  <si>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</si>
  <si>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</si>
  <si>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</si>
  <si>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</si>
  <si>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</si>
  <si>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</si>
  <si>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</si>
  <si>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</si>
  <si>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</si>
  <si>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</si>
  <si>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</si>
  <si>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</si>
  <si>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</si>
  <si>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</si>
  <si>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</si>
  <si>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</si>
  <si>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</si>
  <si>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</si>
  <si>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</si>
  <si>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</si>
  <si>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</si>
  <si>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</si>
  <si>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</si>
  <si>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</si>
  <si>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</si>
  <si>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</si>
  <si>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</si>
  <si>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</si>
  <si>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</si>
  <si>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</si>
  <si>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</si>
  <si>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</si>
  <si>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</si>
  <si>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</si>
  <si>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</si>
  <si>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</si>
  <si>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</si>
  <si>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</si>
  <si>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</si>
  <si>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</si>
  <si>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</si>
  <si>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</si>
  <si>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</si>
  <si>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</si>
  <si>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</si>
  <si>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</si>
  <si>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</si>
  <si>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</si>
  <si>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</si>
  <si>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</si>
  <si>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</si>
  <si>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</si>
  <si>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</si>
  <si>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</si>
  <si>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</si>
  <si>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</si>
  <si>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</si>
  <si>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</si>
  <si>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</si>
  <si>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</si>
  <si>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</si>
  <si>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</si>
  <si>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</si>
  <si>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</si>
  <si>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</si>
  <si>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</si>
  <si>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</si>
  <si>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</si>
  <si>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</si>
  <si>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</si>
  <si>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</si>
  <si>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</si>
  <si>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</si>
  <si>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</si>
  <si>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</si>
  <si>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</si>
  <si>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</si>
  <si>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</si>
  <si>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</si>
  <si>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</si>
  <si>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</si>
  <si>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</si>
  <si>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</si>
  <si>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</si>
  <si>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</si>
  <si>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</si>
  <si>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</si>
  <si>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</si>
  <si>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</si>
  <si>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</si>
  <si>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</si>
  <si>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</si>
  <si>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</si>
  <si>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</si>
  <si>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</si>
  <si>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</si>
  <si>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</si>
  <si>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</si>
  <si>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</si>
  <si>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</si>
  <si>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</si>
  <si>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</si>
  <si>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</si>
  <si>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</si>
  <si>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</si>
  <si>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</si>
  <si>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</si>
  <si>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</si>
  <si>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</si>
  <si>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</si>
  <si>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</si>
  <si>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</si>
  <si>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</si>
  <si>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</si>
  <si>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</si>
  <si>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</si>
  <si>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</si>
  <si>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</si>
  <si>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</si>
  <si>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</si>
  <si>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</si>
  <si>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</si>
  <si>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</si>
  <si>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</si>
  <si>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</si>
  <si>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</si>
  <si>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</si>
  <si>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</si>
  <si>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</si>
  <si>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</si>
  <si>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</si>
  <si>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</si>
  <si>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</si>
  <si>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</si>
  <si>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</si>
  <si>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</si>
  <si>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</si>
  <si>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</si>
  <si>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</si>
  <si>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</si>
  <si>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</si>
  <si>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</si>
  <si>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</si>
  <si>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</si>
  <si>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</si>
  <si>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</si>
  <si>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</si>
  <si>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</si>
  <si>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</si>
  <si>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</si>
  <si>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</si>
  <si>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</si>
  <si>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</si>
  <si>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</si>
  <si>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</si>
  <si>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</si>
  <si>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</si>
  <si>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</si>
  <si>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</si>
  <si>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</si>
  <si>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</si>
  <si>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</si>
  <si>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</si>
  <si>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</si>
  <si>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</si>
  <si>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</si>
  <si>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</si>
  <si>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</si>
  <si>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</si>
  <si>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</si>
  <si>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</si>
  <si>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</si>
  <si>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</si>
  <si>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</si>
  <si>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</si>
  <si>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</si>
  <si>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</si>
  <si>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</si>
  <si>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</si>
  <si>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</si>
  <si>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</si>
  <si>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</si>
  <si>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</si>
  <si>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</si>
  <si>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</si>
  <si>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</si>
  <si>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</si>
  <si>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</si>
  <si>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</si>
  <si>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</si>
  <si>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</si>
  <si>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</si>
  <si>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</si>
  <si>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</si>
  <si>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</si>
  <si>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</si>
  <si>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</si>
  <si>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</si>
  <si>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</si>
  <si>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</si>
  <si>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</si>
  <si>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</si>
  <si>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</si>
  <si>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</si>
  <si>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</si>
  <si>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</si>
  <si>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</si>
  <si>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</si>
  <si>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</si>
  <si>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</si>
  <si>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</si>
  <si>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</si>
  <si>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</si>
  <si>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</si>
  <si>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</si>
  <si>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</si>
  <si>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</si>
  <si>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</si>
  <si>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</si>
  <si>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</si>
  <si>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</si>
  <si>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</si>
  <si>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</si>
  <si>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</si>
  <si>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</si>
  <si>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</si>
  <si>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</si>
  <si>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</si>
  <si>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</si>
  <si>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</si>
  <si>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</si>
  <si>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</si>
  <si>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</si>
  <si>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</si>
  <si>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</si>
  <si>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</si>
  <si>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</si>
  <si>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</si>
  <si>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</si>
  <si>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</si>
  <si>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</si>
  <si>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</si>
  <si>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</si>
  <si>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</si>
  <si>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</si>
  <si>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</si>
  <si>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</si>
  <si>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</si>
  <si>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</si>
  <si>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</si>
  <si>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</si>
  <si>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</si>
  <si>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</si>
  <si>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</si>
  <si>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</si>
  <si>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</si>
  <si>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</si>
  <si>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</si>
  <si>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</si>
  <si>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</si>
  <si>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</si>
  <si>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</si>
  <si>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</si>
  <si>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</si>
  <si>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</si>
  <si>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</si>
  <si>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</si>
  <si>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</si>
  <si>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</si>
  <si>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</si>
  <si>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</si>
  <si>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</si>
  <si>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</si>
  <si>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</si>
  <si>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</si>
  <si>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</si>
  <si>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</si>
  <si>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</si>
  <si>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</si>
  <si>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</si>
  <si>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</si>
  <si>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</si>
  <si>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</si>
  <si>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</si>
  <si>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</si>
  <si>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</si>
  <si>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</si>
  <si>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</si>
  <si>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</si>
  <si>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</si>
  <si>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</si>
  <si>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</si>
  <si>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</si>
  <si>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</si>
  <si>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</si>
  <si>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</si>
  <si>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</si>
  <si>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</si>
  <si>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</si>
  <si>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</si>
  <si>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</si>
  <si>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</si>
  <si>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</si>
  <si>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</si>
  <si>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</si>
  <si>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</si>
  <si>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</si>
  <si>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</si>
  <si>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</si>
  <si>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</si>
  <si>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</si>
  <si>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</si>
  <si>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</si>
  <si>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</si>
  <si>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</si>
  <si>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</si>
  <si>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</si>
  <si>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</si>
  <si>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</si>
  <si>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</si>
  <si>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</si>
  <si>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</si>
  <si>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</si>
  <si>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</si>
  <si>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</si>
  <si>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</si>
  <si>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</si>
  <si>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</si>
  <si>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</si>
  <si>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</si>
  <si>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</si>
  <si>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</si>
  <si>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</si>
  <si>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</si>
  <si>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</si>
  <si>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</si>
  <si>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</si>
  <si>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</si>
  <si>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</si>
  <si>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</si>
  <si>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</si>
  <si>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</si>
  <si>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</si>
  <si>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</si>
  <si>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</si>
  <si>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</si>
  <si>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</si>
  <si>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</si>
  <si>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</si>
  <si>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</si>
  <si>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</si>
  <si>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</si>
  <si>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</si>
  <si>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</si>
  <si>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</si>
  <si>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</si>
  <si>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</si>
  <si>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</si>
  <si>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</si>
  <si>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</si>
  <si>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</si>
  <si>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</si>
  <si>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</si>
  <si>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</si>
  <si>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</si>
  <si>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</si>
  <si>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</si>
  <si>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</si>
  <si>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</si>
  <si>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</si>
  <si>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</si>
  <si>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</si>
  <si>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</si>
  <si>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</si>
  <si>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</si>
  <si>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</si>
  <si>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</si>
  <si>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</si>
  <si>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</si>
  <si>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</si>
  <si>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</si>
  <si>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</si>
  <si>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</si>
  <si>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</si>
  <si>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</si>
  <si>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</si>
  <si>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</si>
  <si>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</si>
  <si>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</si>
  <si>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</si>
  <si>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</si>
  <si>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</si>
  <si>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</si>
  <si>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</si>
  <si>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</si>
  <si>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</si>
  <si>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</si>
  <si>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</si>
  <si>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</si>
  <si>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</si>
  <si>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</si>
  <si>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</si>
  <si>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</si>
  <si>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</si>
  <si>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</si>
  <si>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</si>
  <si>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</si>
  <si>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</si>
  <si>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</si>
  <si>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</si>
  <si>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</si>
  <si>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</si>
  <si>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</si>
  <si>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</si>
  <si>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</si>
  <si>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</si>
  <si>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</si>
  <si>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</si>
  <si>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</si>
  <si>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</si>
  <si>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</si>
  <si>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</si>
  <si>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</si>
  <si>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</si>
  <si>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</si>
  <si>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</si>
  <si>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</si>
  <si>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</si>
  <si>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</si>
  <si>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</si>
  <si>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</si>
  <si>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</si>
  <si>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</si>
  <si>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</si>
  <si>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</si>
  <si>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</si>
  <si>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</si>
  <si>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</si>
  <si>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</si>
  <si>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</si>
  <si>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</si>
  <si>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</si>
  <si>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</si>
  <si>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</si>
  <si>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</si>
  <si>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</si>
  <si>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</si>
  <si>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</si>
  <si>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</si>
  <si>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</si>
  <si>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</si>
  <si>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</si>
  <si>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</si>
  <si>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</si>
  <si>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</si>
  <si>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</si>
  <si>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</si>
  <si>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</si>
  <si>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</si>
  <si>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</si>
  <si>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</si>
  <si>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</si>
  <si>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</si>
  <si>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</si>
  <si>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</si>
  <si>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</si>
  <si>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</si>
  <si>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</si>
  <si>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</si>
  <si>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</si>
  <si>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</si>
  <si>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</si>
  <si>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</si>
  <si>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</si>
  <si>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</si>
  <si>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</si>
  <si>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</si>
  <si>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</si>
  <si>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</si>
  <si>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</si>
  <si>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</si>
  <si>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</si>
  <si>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</si>
  <si>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</si>
  <si>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</si>
  <si>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</si>
  <si>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</si>
  <si>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</si>
  <si>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</si>
  <si>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</si>
  <si>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</si>
  <si>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</si>
  <si>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</si>
  <si>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</si>
  <si>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</si>
  <si>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</si>
  <si>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</si>
  <si>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</si>
  <si>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</si>
  <si>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</si>
  <si>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</si>
  <si>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</si>
  <si>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</si>
  <si>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</si>
  <si>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</si>
  <si>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</si>
  <si>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</si>
  <si>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</si>
  <si>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</si>
  <si>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</si>
  <si>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</si>
  <si>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</si>
  <si>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</si>
  <si>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</si>
  <si>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</si>
  <si>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</si>
  <si>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</si>
  <si>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</si>
  <si>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</si>
  <si>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</si>
  <si>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</si>
  <si>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</si>
  <si>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</si>
  <si>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</si>
  <si>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</si>
  <si>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</si>
  <si>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</si>
  <si>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</si>
  <si>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</si>
  <si>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</si>
  <si>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</si>
  <si>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</si>
  <si>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</si>
  <si>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</si>
  <si>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</si>
  <si>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</si>
  <si>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</si>
  <si>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</si>
  <si>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</si>
  <si>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</si>
  <si>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</si>
  <si>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</si>
  <si>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</si>
  <si>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</si>
  <si>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</si>
  <si>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</si>
  <si>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</si>
  <si>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</si>
  <si>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</si>
  <si>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</si>
  <si>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</si>
  <si>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</si>
  <si>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</si>
  <si>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</si>
  <si>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</si>
  <si>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</si>
  <si>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</si>
  <si>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</si>
  <si>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</si>
  <si>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</si>
  <si>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</si>
  <si>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</si>
  <si>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</si>
  <si>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</si>
  <si>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</si>
  <si>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</si>
  <si>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</si>
  <si>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</si>
  <si>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</si>
  <si>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</si>
  <si>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</si>
  <si>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</si>
  <si>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</si>
  <si>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</si>
  <si>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</si>
  <si>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</si>
  <si>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</si>
  <si>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</si>
  <si>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</si>
  <si>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</si>
  <si>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</si>
  <si>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</si>
  <si>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</si>
  <si>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</si>
  <si>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</si>
  <si>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</si>
  <si>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</si>
  <si>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</si>
  <si>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</si>
  <si>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</si>
  <si>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</si>
  <si>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</si>
  <si>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</si>
  <si>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</si>
  <si>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</si>
  <si>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</si>
  <si>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</si>
  <si>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</si>
  <si>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</si>
  <si>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</si>
  <si>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</si>
  <si>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</si>
  <si>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</si>
  <si>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</si>
  <si>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</si>
  <si>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</si>
  <si>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</si>
  <si>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</si>
  <si>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</si>
  <si>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</si>
  <si>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</si>
  <si>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</si>
  <si>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</si>
  <si>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</si>
  <si>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</si>
  <si>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</si>
  <si>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</si>
  <si>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</si>
  <si>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</si>
  <si>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</si>
  <si>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</si>
  <si>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</si>
  <si>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</si>
  <si>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</si>
  <si>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</si>
  <si>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</si>
  <si>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</si>
  <si>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</si>
  <si>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</si>
  <si>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</si>
  <si>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</si>
  <si>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</si>
  <si>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</si>
  <si>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</si>
  <si>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</si>
  <si>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</si>
  <si>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</si>
  <si>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</si>
  <si>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</si>
  <si>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</si>
  <si>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</si>
  <si>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</si>
  <si>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</si>
  <si>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</si>
  <si>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</si>
  <si>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</si>
  <si>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</si>
  <si>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</si>
  <si>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</si>
  <si>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</si>
  <si>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</si>
  <si>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</si>
  <si>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</si>
  <si>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</si>
  <si>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</si>
  <si>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</si>
  <si>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</si>
  <si>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</si>
  <si>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</si>
  <si>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</si>
  <si>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</si>
  <si>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</si>
  <si>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</si>
  <si>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</si>
  <si>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</si>
  <si>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</si>
  <si>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</si>
  <si>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</si>
  <si>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</si>
  <si>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</si>
  <si>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</si>
  <si>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</si>
  <si>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</si>
  <si>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</si>
  <si>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</si>
  <si>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</si>
  <si>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</si>
  <si>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</si>
  <si>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</si>
  <si>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</si>
  <si>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</si>
  <si>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</si>
  <si>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</si>
  <si>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</si>
  <si>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</si>
  <si>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</si>
  <si>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</si>
  <si>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</si>
  <si>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</si>
  <si>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</si>
  <si>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</si>
  <si>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</si>
  <si>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</si>
  <si>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</si>
  <si>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</si>
  <si>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</si>
  <si>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</si>
  <si>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</si>
  <si>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</si>
  <si>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</si>
  <si>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</si>
  <si>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</si>
  <si>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</si>
  <si>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</si>
  <si>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</si>
  <si>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</si>
  <si>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</si>
  <si>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</si>
  <si>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</si>
  <si>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</si>
  <si>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</si>
  <si>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</si>
  <si>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</si>
  <si>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</si>
  <si>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</si>
  <si>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</si>
  <si>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</si>
  <si>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</si>
  <si>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</si>
  <si>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</si>
  <si>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</si>
  <si>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</si>
  <si>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</si>
  <si>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</si>
  <si>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</si>
  <si>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</si>
  <si>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</si>
  <si>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</si>
  <si>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</si>
  <si>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</si>
  <si>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</si>
  <si>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</si>
  <si>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</si>
  <si>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</si>
  <si>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</si>
  <si>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</si>
  <si>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</si>
  <si>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</si>
  <si>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</si>
  <si>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</si>
  <si>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</si>
  <si>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</si>
  <si>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</si>
  <si>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</si>
  <si>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</si>
  <si>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</si>
  <si>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</si>
  <si>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</si>
  <si>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</si>
  <si>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</si>
  <si>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</si>
  <si>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</si>
  <si>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</si>
  <si>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</si>
  <si>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</si>
  <si>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</si>
  <si>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</si>
  <si>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</si>
  <si>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</si>
  <si>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</si>
  <si>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</si>
  <si>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</si>
  <si>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</si>
  <si>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</si>
  <si>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</si>
  <si>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</si>
  <si>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</si>
  <si>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</si>
  <si>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</si>
  <si>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</si>
  <si>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</si>
  <si>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</si>
  <si>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</si>
  <si>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</si>
  <si>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</si>
  <si>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</si>
  <si>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</si>
  <si>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</si>
  <si>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</si>
  <si>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</si>
  <si>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</si>
  <si>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</si>
  <si>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</si>
  <si>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</si>
  <si>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</si>
  <si>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</si>
  <si>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</si>
  <si>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</si>
  <si>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</si>
  <si>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</si>
  <si>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</si>
  <si>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</si>
  <si>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</si>
  <si>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</si>
  <si>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</si>
  <si>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</si>
  <si>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</si>
  <si>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</si>
  <si>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</si>
  <si>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</si>
  <si>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</si>
  <si>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</si>
  <si>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</si>
  <si>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</si>
  <si>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</si>
  <si>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</si>
  <si>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</si>
  <si>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</si>
  <si>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</si>
  <si>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</si>
  <si>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</si>
  <si>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</si>
  <si>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</si>
  <si>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</si>
  <si>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</si>
  <si>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</si>
  <si>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</si>
  <si>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</si>
  <si>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</si>
  <si>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</si>
  <si>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</si>
  <si>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</si>
  <si>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</si>
  <si>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</si>
  <si>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</si>
  <si>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</si>
  <si>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</si>
  <si>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</si>
  <si>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</si>
  <si>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</si>
  <si>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</si>
  <si>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</si>
  <si>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</si>
  <si>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</si>
  <si>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</si>
  <si>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</si>
  <si>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</si>
  <si>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</si>
  <si>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</si>
  <si>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</si>
  <si>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</si>
  <si>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</si>
  <si>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</si>
  <si>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</si>
  <si>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</si>
  <si>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</si>
  <si>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</si>
  <si>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</si>
  <si>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</si>
  <si>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</si>
  <si>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</si>
  <si>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</si>
  <si>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</si>
  <si>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</si>
  <si>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</si>
  <si>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</si>
  <si>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</si>
  <si>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</si>
  <si>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</si>
  <si>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</si>
  <si>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</si>
  <si>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</si>
  <si>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</si>
  <si>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</si>
  <si>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</si>
  <si>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</si>
  <si>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</si>
  <si>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</si>
  <si>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</si>
  <si>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</si>
  <si>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</si>
  <si>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</si>
  <si>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</si>
  <si>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</si>
  <si>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</si>
  <si>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</si>
  <si>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</si>
  <si>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</si>
  <si>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</si>
  <si>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</si>
  <si>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</si>
  <si>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</si>
  <si>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</si>
  <si>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</si>
  <si>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</si>
  <si>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</si>
  <si>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</si>
  <si>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</si>
  <si>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</si>
  <si>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</si>
  <si>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</si>
  <si>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</si>
  <si>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</si>
  <si>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</si>
  <si>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</si>
  <si>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</si>
  <si>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</si>
  <si>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</si>
  <si>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</si>
  <si>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</si>
  <si>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</si>
  <si>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</si>
  <si>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</si>
  <si>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</si>
  <si>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</si>
  <si>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</si>
  <si>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</si>
  <si>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</si>
  <si>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</si>
  <si>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</si>
  <si>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</si>
  <si>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</si>
  <si>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</si>
  <si>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</si>
  <si>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</si>
  <si>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</si>
  <si>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</si>
  <si>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</si>
  <si>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</si>
  <si>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</si>
  <si>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</si>
  <si>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</si>
  <si>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</si>
  <si>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</si>
  <si>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</si>
  <si>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</si>
  <si>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</si>
  <si>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</si>
  <si>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</si>
  <si>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</si>
  <si>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</si>
  <si>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</si>
  <si>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</si>
  <si>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</si>
  <si>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</si>
  <si>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</si>
  <si>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</si>
  <si>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</si>
  <si>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</si>
  <si>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</si>
  <si>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</si>
  <si>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</si>
  <si>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</si>
  <si>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</si>
  <si>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</si>
  <si>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</si>
  <si>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</si>
  <si>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</si>
  <si>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</si>
  <si>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</si>
  <si>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</si>
  <si>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</si>
  <si>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</si>
  <si>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</si>
  <si>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</si>
  <si>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</si>
  <si>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</si>
  <si>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</si>
  <si>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</si>
  <si>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</si>
  <si>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</si>
  <si>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</si>
  <si>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</si>
  <si>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</si>
  <si>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</si>
  <si>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</si>
  <si>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</si>
  <si>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</si>
  <si>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</si>
  <si>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</si>
  <si>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</si>
  <si>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</si>
  <si>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</si>
  <si>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</si>
  <si>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</si>
  <si>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</si>
  <si>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</si>
  <si>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</si>
  <si>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</si>
  <si>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</si>
  <si>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</si>
  <si>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</si>
  <si>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</si>
  <si>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</si>
  <si>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</si>
  <si>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</si>
  <si>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</si>
  <si>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</si>
  <si>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</si>
  <si>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</si>
  <si>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</si>
  <si>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</si>
  <si>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</si>
  <si>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</si>
  <si>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</si>
  <si>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</si>
  <si>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</si>
  <si>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</si>
  <si>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</si>
  <si>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</si>
  <si>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</si>
  <si>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</si>
  <si>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</si>
  <si>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</si>
  <si>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</si>
  <si>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</si>
  <si>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</si>
  <si>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</si>
  <si>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</si>
  <si>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</si>
  <si>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</si>
  <si>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</si>
  <si>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</si>
  <si>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</si>
  <si>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</si>
  <si>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</si>
  <si>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</si>
  <si>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</si>
  <si>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</si>
  <si>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</si>
  <si>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</si>
  <si>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</si>
  <si>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</si>
  <si>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</si>
  <si>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</si>
  <si>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</si>
  <si>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</si>
  <si>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</si>
  <si>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</si>
  <si>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</si>
  <si>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</si>
  <si>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</si>
  <si>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</si>
  <si>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</si>
  <si>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</si>
  <si>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</si>
  <si>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</si>
  <si>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</si>
  <si>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</si>
  <si>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</si>
  <si>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</si>
  <si>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</si>
  <si>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</si>
  <si>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</si>
  <si>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</si>
  <si>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</si>
  <si>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</si>
  <si>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</si>
  <si>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</si>
  <si>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</si>
  <si>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</si>
  <si>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</si>
  <si>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</si>
  <si>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</si>
  <si>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</si>
  <si>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</si>
  <si>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</si>
  <si>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</si>
  <si>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</si>
  <si>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</si>
  <si>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</si>
  <si>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</si>
  <si>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</si>
  <si>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</si>
  <si>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</si>
  <si>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</si>
  <si>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</si>
  <si>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</si>
  <si>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</si>
  <si>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</si>
  <si>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</si>
  <si>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</si>
  <si>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</si>
  <si>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</si>
  <si>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</si>
  <si>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</si>
  <si>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</si>
  <si>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</si>
  <si>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</si>
  <si>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</si>
  <si>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</si>
  <si>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</si>
  <si>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</si>
  <si>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</si>
  <si>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</si>
  <si>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</si>
  <si>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</si>
  <si>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</si>
  <si>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</si>
  <si>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</si>
  <si>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</si>
  <si>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</si>
  <si>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</si>
  <si>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</si>
  <si>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</si>
  <si>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</si>
  <si>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</si>
  <si>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</si>
  <si>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</si>
  <si>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</si>
  <si>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</si>
  <si>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</si>
  <si>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</si>
  <si>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</si>
  <si>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</si>
  <si>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</si>
  <si>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</si>
  <si>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</si>
  <si>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</si>
  <si>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</si>
  <si>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</si>
  <si>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</si>
  <si>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</si>
  <si>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</si>
  <si>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</si>
  <si>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</si>
  <si>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</si>
  <si>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</si>
  <si>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</si>
  <si>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</si>
  <si>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</si>
  <si>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</si>
  <si>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</si>
  <si>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</si>
  <si>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</si>
  <si>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</si>
  <si>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</si>
  <si>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</si>
  <si>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</si>
  <si>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</si>
  <si>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</si>
  <si>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</si>
  <si>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</si>
  <si>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</si>
  <si>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</si>
  <si>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</si>
  <si>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</si>
  <si>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</si>
  <si>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</si>
  <si>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</si>
  <si>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</si>
  <si>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</si>
  <si>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</si>
  <si>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</si>
  <si>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</si>
  <si>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</si>
  <si>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</si>
  <si>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</si>
  <si>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</si>
  <si>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</si>
  <si>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</si>
  <si>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</si>
  <si>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</si>
  <si>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</si>
  <si>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</si>
  <si>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</si>
  <si>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</si>
  <si>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</si>
  <si>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</si>
  <si>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</si>
  <si>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</si>
  <si>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</si>
  <si>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</si>
  <si>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</si>
  <si>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</si>
  <si>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</si>
  <si>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</si>
  <si>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</si>
  <si>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</si>
  <si>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</si>
  <si>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</si>
  <si>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</si>
  <si>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</si>
  <si>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</si>
  <si>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</si>
  <si>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</si>
  <si>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</si>
  <si>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</si>
  <si>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</si>
  <si>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</si>
  <si>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</si>
  <si>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</si>
  <si>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</si>
  <si>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</si>
  <si>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</si>
  <si>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</si>
  <si>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</si>
  <si>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</si>
  <si>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</si>
  <si>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</si>
  <si>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</si>
  <si>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</si>
  <si>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</si>
  <si>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</si>
  <si>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</si>
  <si>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</si>
  <si>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</si>
  <si>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</si>
  <si>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</si>
  <si>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</si>
  <si>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</si>
  <si>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</si>
  <si>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</si>
  <si>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</si>
  <si>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</si>
  <si>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</si>
  <si>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</si>
  <si>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</si>
  <si>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</si>
  <si>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</si>
  <si>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</si>
  <si>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</si>
  <si>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</si>
  <si>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</si>
  <si>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</si>
  <si>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</si>
  <si>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</si>
  <si>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</si>
  <si>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</si>
  <si>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</si>
  <si>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</si>
  <si>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</si>
  <si>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</si>
  <si>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</si>
  <si>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</si>
  <si>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</si>
  <si>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</si>
  <si>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</si>
  <si>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</si>
  <si>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</si>
  <si>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</si>
  <si>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</si>
  <si>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</si>
  <si>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</si>
  <si>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</si>
  <si>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</si>
  <si>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</si>
  <si>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</si>
  <si>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</si>
  <si>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</si>
  <si>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</si>
  <si>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</si>
  <si>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</si>
  <si>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</si>
  <si>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</si>
  <si>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</si>
  <si>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</si>
  <si>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</si>
  <si>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</si>
  <si>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</si>
  <si>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</si>
  <si>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</si>
  <si>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</si>
  <si>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</si>
  <si>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</si>
  <si>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</si>
  <si>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</si>
  <si>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</si>
  <si>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</si>
  <si>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</si>
  <si>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</si>
  <si>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</si>
  <si>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</si>
  <si>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</si>
  <si>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</si>
  <si>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</si>
  <si>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</si>
  <si>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</si>
  <si>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</si>
  <si>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</si>
  <si>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</si>
  <si>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</si>
  <si>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</si>
  <si>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</si>
  <si>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</si>
  <si>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</si>
  <si>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</si>
  <si>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</si>
  <si>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</si>
  <si>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</si>
  <si>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</si>
  <si>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</si>
  <si>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</si>
  <si>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</si>
  <si>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</si>
  <si>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</si>
  <si>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</si>
  <si>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</si>
  <si>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</si>
  <si>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</si>
  <si>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</si>
  <si>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</si>
  <si>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</si>
  <si>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</si>
  <si>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</si>
  <si>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</si>
  <si>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</si>
  <si>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</si>
  <si>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</si>
  <si>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</si>
  <si>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</si>
  <si>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</si>
  <si>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</si>
  <si>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</si>
  <si>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</si>
  <si>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</si>
  <si>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</si>
  <si>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</si>
  <si>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</si>
  <si>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</si>
  <si>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</si>
  <si>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</si>
  <si>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</si>
  <si>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</si>
  <si>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</si>
  <si>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</si>
  <si>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</si>
  <si>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</si>
  <si>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</si>
  <si>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</si>
  <si>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</si>
  <si>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</si>
  <si>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</si>
  <si>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</si>
  <si>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</si>
  <si>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</si>
  <si>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</si>
  <si>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</si>
  <si>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</si>
  <si>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</si>
  <si>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</si>
  <si>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</si>
  <si>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</si>
  <si>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</si>
  <si>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</si>
  <si>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</si>
  <si>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</si>
  <si>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</si>
  <si>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</si>
  <si>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</si>
  <si>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</si>
  <si>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</si>
  <si>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</si>
  <si>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</si>
  <si>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</si>
  <si>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</si>
  <si>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</si>
  <si>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</si>
  <si>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</si>
  <si>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</si>
  <si>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</si>
  <si>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</si>
  <si>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</si>
  <si>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</si>
  <si>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</si>
  <si>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</si>
  <si>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</si>
  <si>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</si>
  <si>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</si>
  <si>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</si>
  <si>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</si>
  <si>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</si>
  <si>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</si>
  <si>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</si>
  <si>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</si>
  <si>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</si>
  <si>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</si>
  <si>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</si>
  <si>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</si>
  <si>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</si>
  <si>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</si>
  <si>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</si>
  <si>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</si>
  <si>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</si>
  <si>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</si>
  <si>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</si>
  <si>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</si>
  <si>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</si>
  <si>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</si>
  <si>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</si>
  <si>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</si>
  <si>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</si>
  <si>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</si>
  <si>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</si>
  <si>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</si>
  <si>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</si>
  <si>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</si>
  <si>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</si>
  <si>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</si>
  <si>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</si>
  <si>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</si>
  <si>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</si>
  <si>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</si>
  <si>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</si>
  <si>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</si>
  <si>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</si>
  <si>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</si>
  <si>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</si>
  <si>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</si>
  <si>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</si>
  <si>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</si>
  <si>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</si>
  <si>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</si>
  <si>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</si>
  <si>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</si>
  <si>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</si>
  <si>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</si>
  <si>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</si>
  <si>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</si>
  <si>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</si>
  <si>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</si>
  <si>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</si>
  <si>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</si>
  <si>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</si>
  <si>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</si>
  <si>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</si>
  <si>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</si>
  <si>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</si>
  <si>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</si>
  <si>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</si>
  <si>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</si>
  <si>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</si>
  <si>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</si>
  <si>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</si>
  <si>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</si>
  <si>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</si>
  <si>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</si>
  <si>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</si>
  <si>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</si>
  <si>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</si>
  <si>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</si>
  <si>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</si>
  <si>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</si>
  <si>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</si>
  <si>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</si>
  <si>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</si>
  <si>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</si>
  <si>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</si>
  <si>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</si>
  <si>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</si>
  <si>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</si>
  <si>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</si>
  <si>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</si>
  <si>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</si>
  <si>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</si>
  <si>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</si>
  <si>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</si>
  <si>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</si>
  <si>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</si>
  <si>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</si>
  <si>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</si>
  <si>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</si>
  <si>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</si>
  <si>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</si>
  <si>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</si>
  <si>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</si>
  <si>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</si>
  <si>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</si>
  <si>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</si>
  <si>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</si>
  <si>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</si>
  <si>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</si>
  <si>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</si>
  <si>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</si>
  <si>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</si>
  <si>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</si>
  <si>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</si>
  <si>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</si>
  <si>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</si>
  <si>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</si>
  <si>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</si>
  <si>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</si>
  <si>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</si>
  <si>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</si>
  <si>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</si>
  <si>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</si>
  <si>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</si>
  <si>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</si>
  <si>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</si>
  <si>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</si>
  <si>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</si>
  <si>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</si>
  <si>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</si>
  <si>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</si>
  <si>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</si>
  <si>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</si>
  <si>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</si>
  <si>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</si>
  <si>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</si>
  <si>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</si>
  <si>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</si>
  <si>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</si>
  <si>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</si>
  <si>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</si>
  <si>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</si>
  <si>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</si>
  <si>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</si>
  <si>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</si>
  <si>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</si>
  <si>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</si>
  <si>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</si>
  <si>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</si>
  <si>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</si>
  <si>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</si>
  <si>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</si>
  <si>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</si>
  <si>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</si>
  <si>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</si>
  <si>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</si>
  <si>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</si>
  <si>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</si>
  <si>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</si>
  <si>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</si>
  <si>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</si>
  <si>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</si>
  <si>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</si>
  <si>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</si>
  <si>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</si>
  <si>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</si>
  <si>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</si>
  <si>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</si>
  <si>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</si>
  <si>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</si>
  <si>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</si>
  <si>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</si>
  <si>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</si>
  <si>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</si>
  <si>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</si>
  <si>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</si>
  <si>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</si>
  <si>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</si>
  <si>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</si>
  <si>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</si>
  <si>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</si>
  <si>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</si>
  <si>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</si>
  <si>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</si>
  <si>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</si>
  <si>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</si>
  <si>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</si>
  <si>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</si>
  <si>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</si>
  <si>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</si>
  <si>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</si>
  <si>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</si>
  <si>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</si>
  <si>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</si>
  <si>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</si>
  <si>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</si>
  <si>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</si>
  <si>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</si>
  <si>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</si>
  <si>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</si>
  <si>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</si>
  <si>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</si>
  <si>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</si>
  <si>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</si>
  <si>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</si>
  <si>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</si>
  <si>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</si>
  <si>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</si>
  <si>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</si>
  <si>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</si>
  <si>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</si>
  <si>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</si>
  <si>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</si>
  <si>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</si>
  <si>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</si>
  <si>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</si>
  <si>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</si>
  <si>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</si>
  <si>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</si>
  <si>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</si>
  <si>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</si>
  <si>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</si>
  <si>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</si>
  <si>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</si>
  <si>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</si>
  <si>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</si>
  <si>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</si>
  <si>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</si>
  <si>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</si>
  <si>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</si>
  <si>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</si>
  <si>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</si>
  <si>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</si>
  <si>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</si>
  <si>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</si>
  <si>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</si>
  <si>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</si>
  <si>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</si>
  <si>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</si>
  <si>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</si>
  <si>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</si>
  <si>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</si>
  <si>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</si>
  <si>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</si>
  <si>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</si>
  <si>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</si>
  <si>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</si>
  <si>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</si>
  <si>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</si>
  <si>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</si>
  <si>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</si>
  <si>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</si>
  <si>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</si>
  <si>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</si>
  <si>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</si>
  <si>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</si>
  <si>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</si>
  <si>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</si>
  <si>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</si>
  <si>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</si>
  <si>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</si>
  <si>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</si>
  <si>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</si>
  <si>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</si>
  <si>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</si>
  <si>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</si>
  <si>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</si>
  <si>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</si>
  <si>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</si>
  <si>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</si>
  <si>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</si>
  <si>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</si>
  <si>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</si>
  <si>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</si>
  <si>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</si>
  <si>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</si>
  <si>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</si>
  <si>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</si>
  <si>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</si>
  <si>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</si>
  <si>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</si>
  <si>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</si>
  <si>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</si>
  <si>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</si>
  <si>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</si>
  <si>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</si>
  <si>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</si>
  <si>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</si>
  <si>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</si>
  <si>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</si>
  <si>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</si>
  <si>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</si>
  <si>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</si>
  <si>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</si>
  <si>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</si>
  <si>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</si>
  <si>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</si>
  <si>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</si>
  <si>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</si>
  <si>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</si>
  <si>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</si>
  <si>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</si>
  <si>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</si>
  <si>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</si>
  <si>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</si>
  <si>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</si>
  <si>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</si>
  <si>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</si>
  <si>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</si>
  <si>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</si>
  <si>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</si>
  <si>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</si>
  <si>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</si>
  <si>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</si>
  <si>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</si>
  <si>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</si>
  <si>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</si>
  <si>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</si>
  <si>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</si>
  <si>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</si>
  <si>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</si>
  <si>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</si>
  <si>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</si>
  <si>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</si>
  <si>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</si>
  <si>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</si>
  <si>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</si>
  <si>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</si>
  <si>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</si>
  <si>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</si>
  <si>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</si>
  <si>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</si>
  <si>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</si>
  <si>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</si>
  <si>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</si>
  <si>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</si>
  <si>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</si>
  <si>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</si>
  <si>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</si>
  <si>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</si>
  <si>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</si>
  <si>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</si>
  <si>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</si>
  <si>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</si>
  <si>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</si>
  <si>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</si>
  <si>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</si>
  <si>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</si>
  <si>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</si>
  <si>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</si>
  <si>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</si>
  <si>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</si>
  <si>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</si>
  <si>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</si>
  <si>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</si>
  <si>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</si>
  <si>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</si>
  <si>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</si>
  <si>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</si>
  <si>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</si>
  <si>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</si>
  <si>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</si>
  <si>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</si>
  <si>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</si>
  <si>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</si>
  <si>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</si>
  <si>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</si>
  <si>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</si>
  <si>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</si>
  <si>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</si>
  <si>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</si>
  <si>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</si>
  <si>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</si>
  <si>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</si>
  <si>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</si>
  <si>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</si>
  <si>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</si>
  <si>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</si>
  <si>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</si>
  <si>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</si>
  <si>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</si>
  <si>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</si>
  <si>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</si>
  <si>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</si>
  <si>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</si>
  <si>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</si>
  <si>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</si>
  <si>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</si>
  <si>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</si>
  <si>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</si>
  <si>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</si>
  <si>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</si>
  <si>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</si>
  <si>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</si>
  <si>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</si>
  <si>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</si>
  <si>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</si>
  <si>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</si>
  <si>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</si>
  <si>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</si>
  <si>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</si>
  <si>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</si>
  <si>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</si>
  <si>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</si>
  <si>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</si>
  <si>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</si>
  <si>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</si>
  <si>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</si>
  <si>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</si>
  <si>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</si>
  <si>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</si>
  <si>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</si>
  <si>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</si>
  <si>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</si>
  <si>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</si>
  <si>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</si>
  <si>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</si>
  <si>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</si>
  <si>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</si>
  <si>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</si>
  <si>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</si>
  <si>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</si>
  <si>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</si>
  <si>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</si>
  <si>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</si>
  <si>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</si>
  <si>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</si>
  <si>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</si>
  <si>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</si>
  <si>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</si>
  <si>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</si>
  <si>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</si>
  <si>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</si>
  <si>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</si>
  <si>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</si>
  <si>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</si>
  <si>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</si>
  <si>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</si>
  <si>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</si>
  <si>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</si>
  <si>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</si>
  <si>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</si>
  <si>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</si>
  <si>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</si>
  <si>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</si>
  <si>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</si>
  <si>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</si>
  <si>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</si>
  <si>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</si>
  <si>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</si>
  <si>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</si>
  <si>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</si>
  <si>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</si>
  <si>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</si>
  <si>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</si>
  <si>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</si>
  <si>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</si>
  <si>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</si>
  <si>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</si>
  <si>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</si>
  <si>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</si>
  <si>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</si>
  <si>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</si>
  <si>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</si>
  <si>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</si>
  <si>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</si>
  <si>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</si>
  <si>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</si>
  <si>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</si>
  <si>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</si>
  <si>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</si>
  <si>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</si>
  <si>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</si>
  <si>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</si>
  <si>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</si>
  <si>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</si>
  <si>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</si>
  <si>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</si>
  <si>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</si>
  <si>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</si>
  <si>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</si>
  <si>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</si>
  <si>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</si>
  <si>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</si>
  <si>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</si>
  <si>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</si>
  <si>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</si>
  <si>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</si>
  <si>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</si>
  <si>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</si>
  <si>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</si>
  <si>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</si>
  <si>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</si>
  <si>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</si>
  <si>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</si>
  <si>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</si>
  <si>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</si>
  <si>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</si>
  <si>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</si>
  <si>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</si>
  <si>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</si>
  <si>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</si>
  <si>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</si>
  <si>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</si>
  <si>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</si>
  <si>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</si>
  <si>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</si>
  <si>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</si>
  <si>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</si>
  <si>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</si>
  <si>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</si>
  <si>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</si>
  <si>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</si>
  <si>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</si>
  <si>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</si>
  <si>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</si>
  <si>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</si>
  <si>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</si>
  <si>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</si>
  <si>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</si>
  <si>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</si>
  <si>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</si>
  <si>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</si>
  <si>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</si>
  <si>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</si>
  <si>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</si>
  <si>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</si>
  <si>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</si>
  <si>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</si>
  <si>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</si>
  <si>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</si>
  <si>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</si>
  <si>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</si>
  <si>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</si>
  <si>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</si>
  <si>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</si>
  <si>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</si>
  <si>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</si>
  <si>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</si>
  <si>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</si>
  <si>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</si>
  <si>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</si>
  <si>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</si>
  <si>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</si>
  <si>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</si>
  <si>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</si>
  <si>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</si>
  <si>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</si>
  <si>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</si>
  <si>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</si>
  <si>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</si>
  <si>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</si>
  <si>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</si>
  <si>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</si>
  <si>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</si>
  <si>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</si>
  <si>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</si>
  <si>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</si>
  <si>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</si>
  <si>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</si>
  <si>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</si>
  <si>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</si>
  <si>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</si>
  <si>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</si>
  <si>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</si>
  <si>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</si>
  <si>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</si>
  <si>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</si>
  <si>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</si>
  <si>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</si>
  <si>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</si>
  <si>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</si>
  <si>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</si>
  <si>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</si>
  <si>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</si>
  <si>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</si>
  <si>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</si>
  <si>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</si>
  <si>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</si>
  <si>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</si>
  <si>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</si>
  <si>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</si>
  <si>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</si>
  <si>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</si>
  <si>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</si>
  <si>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</si>
  <si>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</si>
  <si>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</si>
  <si>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</si>
  <si>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</si>
  <si>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</si>
  <si>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</si>
  <si>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</si>
  <si>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</si>
  <si>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</si>
  <si>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</si>
  <si>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</si>
  <si>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</si>
  <si>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</si>
  <si>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</si>
  <si>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</si>
  <si>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</si>
  <si>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</si>
  <si>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</si>
  <si>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</si>
  <si>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</si>
  <si>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</si>
  <si>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</si>
  <si>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</si>
  <si>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</si>
  <si>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</si>
  <si>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</si>
  <si>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</si>
  <si>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</si>
  <si>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</si>
  <si>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</si>
  <si>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</si>
  <si>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</si>
  <si>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</si>
  <si>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</si>
  <si>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</si>
  <si>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</si>
  <si>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</si>
  <si>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</si>
  <si>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</si>
  <si>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</si>
  <si>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</si>
  <si>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</si>
  <si>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</si>
  <si>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</si>
  <si>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</si>
  <si>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</si>
  <si>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</si>
  <si>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</si>
  <si>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</si>
  <si>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</si>
  <si>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</si>
  <si>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</si>
  <si>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</si>
  <si>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</si>
  <si>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</si>
  <si>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</si>
  <si>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</si>
  <si>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</si>
  <si>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</si>
  <si>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</si>
  <si>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</si>
  <si>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</si>
  <si>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</si>
  <si>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</si>
  <si>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</si>
  <si>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</si>
  <si>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</si>
  <si>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</si>
  <si>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</si>
  <si>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</si>
  <si>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</si>
  <si>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</si>
  <si>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</si>
  <si>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</si>
  <si>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</si>
  <si>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</si>
  <si>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</si>
  <si>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</si>
  <si>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</si>
  <si>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</si>
  <si>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</si>
  <si>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</si>
  <si>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</si>
  <si>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</si>
  <si>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</si>
  <si>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</si>
  <si>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</si>
  <si>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</si>
  <si>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</si>
  <si>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</si>
  <si>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</si>
  <si>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</si>
  <si>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</si>
  <si>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</si>
  <si>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</si>
  <si>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</si>
  <si>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</si>
  <si>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</si>
  <si>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</si>
  <si>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</si>
  <si>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</si>
  <si>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</si>
  <si>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</si>
  <si>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</si>
  <si>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</si>
  <si>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</si>
  <si>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</si>
  <si>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</si>
  <si>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</si>
  <si>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</si>
  <si>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</si>
  <si>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</si>
  <si>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</si>
  <si>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</si>
  <si>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</si>
  <si>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</si>
  <si>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</si>
  <si>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</si>
  <si>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</si>
  <si>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</si>
  <si>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</si>
  <si>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</si>
  <si>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</si>
  <si>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</si>
  <si>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</si>
  <si>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</si>
  <si>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</si>
  <si>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</si>
  <si>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</si>
  <si>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</si>
  <si>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</si>
  <si>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</si>
  <si>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</si>
  <si>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</si>
  <si>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</si>
  <si>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</si>
  <si>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</si>
  <si>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</si>
  <si>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</si>
  <si>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</si>
  <si>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</si>
  <si>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</si>
  <si>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</si>
  <si>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</si>
  <si>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</si>
  <si>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</si>
  <si>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</si>
  <si>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</si>
  <si>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</si>
  <si>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</si>
  <si>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</si>
  <si>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</si>
  <si>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</si>
  <si>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</si>
  <si>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</si>
  <si>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</si>
  <si>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</si>
  <si>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</si>
  <si>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</si>
  <si>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</si>
  <si>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</si>
  <si>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</si>
  <si>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</si>
  <si>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</si>
  <si>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</si>
  <si>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</si>
  <si>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</si>
  <si>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</si>
  <si>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</si>
  <si>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</si>
  <si>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</si>
  <si>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</si>
  <si>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</si>
  <si>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</si>
  <si>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</si>
  <si>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</si>
  <si>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</si>
  <si>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</si>
  <si>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</si>
  <si>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</si>
  <si>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</si>
  <si>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</si>
  <si>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</si>
  <si>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</si>
  <si>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</si>
  <si>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</si>
  <si>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</si>
  <si>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</si>
  <si>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</si>
  <si>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</si>
  <si>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</si>
  <si>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</si>
  <si>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</si>
  <si>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</si>
  <si>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</si>
  <si>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</si>
  <si>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</si>
  <si>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</si>
  <si>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</si>
  <si>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</si>
  <si>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</si>
  <si>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</si>
  <si>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</si>
  <si>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</si>
  <si>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</si>
  <si>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</si>
  <si>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</si>
  <si>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</si>
  <si>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</si>
  <si>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</si>
  <si>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</si>
  <si>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</si>
  <si>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</si>
  <si>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</si>
  <si>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</si>
  <si>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</si>
  <si>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</si>
  <si>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</si>
  <si>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</si>
  <si>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</si>
  <si>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</si>
  <si>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</si>
  <si>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</si>
  <si>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</si>
  <si>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</si>
  <si>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</si>
  <si>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</si>
  <si>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</si>
  <si>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</si>
  <si>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</si>
  <si>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</si>
  <si>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</si>
  <si>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</si>
  <si>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</si>
  <si>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</si>
  <si>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</si>
  <si>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</si>
  <si>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</si>
  <si>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</si>
  <si>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</si>
  <si>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</si>
  <si>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</si>
  <si>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</si>
  <si>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</si>
  <si>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</si>
  <si>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</si>
  <si>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</si>
  <si>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</si>
  <si>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</si>
  <si>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</si>
  <si>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</si>
  <si>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</si>
  <si>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</si>
  <si>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</si>
  <si>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</si>
  <si>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</si>
  <si>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</si>
  <si>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</si>
  <si>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</si>
  <si>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</si>
  <si>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</si>
  <si>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</si>
  <si>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</si>
  <si>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</si>
  <si>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</si>
  <si>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</si>
  <si>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</si>
  <si>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</si>
  <si>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</si>
  <si>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</si>
  <si>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</si>
  <si>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</si>
  <si>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</si>
  <si>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</si>
  <si>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</si>
  <si>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</si>
  <si>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</si>
  <si>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</si>
  <si>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</si>
  <si>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</si>
  <si>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</si>
  <si>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</si>
  <si>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</si>
  <si>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</si>
  <si>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</si>
  <si>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</si>
  <si>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</si>
  <si>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</si>
  <si>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</si>
  <si>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</si>
  <si>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</si>
  <si>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</si>
  <si>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</si>
  <si>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</si>
  <si>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</si>
  <si>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</si>
  <si>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</si>
  <si>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</si>
  <si>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</si>
  <si>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</si>
  <si>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</si>
  <si>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</si>
  <si>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</si>
  <si>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</si>
  <si>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</si>
  <si>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</si>
  <si>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</si>
  <si>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</si>
  <si>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</si>
  <si>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</si>
  <si>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</si>
  <si>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</si>
  <si>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</si>
  <si>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</si>
  <si>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</si>
  <si>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</si>
  <si>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</si>
  <si>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</si>
  <si>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</si>
  <si>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</si>
  <si>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</si>
  <si>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</si>
  <si>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</si>
  <si>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</si>
  <si>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</si>
  <si>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</si>
  <si>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</si>
  <si>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</si>
  <si>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</si>
  <si>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</si>
  <si>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</si>
  <si>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</si>
  <si>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</si>
  <si>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</si>
  <si>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</si>
  <si>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</si>
  <si>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</si>
  <si>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</si>
  <si>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</si>
  <si>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</si>
  <si>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</si>
  <si>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</si>
  <si>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</si>
  <si>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</si>
  <si>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</si>
  <si>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</si>
  <si>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</si>
  <si>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</si>
  <si>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</si>
  <si>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</si>
  <si>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</si>
  <si>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</si>
  <si>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</si>
  <si>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</si>
  <si>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</si>
  <si>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</si>
  <si>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</si>
  <si>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</si>
  <si>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</si>
  <si>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</si>
  <si>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</si>
  <si>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</si>
  <si>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</si>
  <si>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</si>
  <si>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</si>
  <si>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</si>
  <si>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</si>
  <si>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</si>
  <si>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</si>
  <si>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</si>
  <si>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</si>
  <si>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</si>
  <si>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</si>
  <si>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</si>
  <si>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</si>
  <si>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</si>
  <si>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</si>
  <si>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</si>
  <si>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</si>
  <si>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</si>
  <si>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</si>
  <si>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</si>
  <si>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</si>
  <si>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</si>
  <si>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</si>
  <si>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</si>
  <si>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</si>
  <si>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</si>
  <si>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</si>
  <si>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</si>
  <si>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</si>
  <si>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</si>
  <si>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</si>
  <si>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</si>
  <si>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</si>
  <si>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</si>
  <si>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</si>
  <si>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</si>
  <si>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</si>
  <si>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</si>
  <si>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</si>
  <si>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</si>
  <si>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</si>
  <si>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</si>
  <si>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</si>
  <si>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</si>
  <si>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</si>
  <si>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</si>
  <si>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</si>
  <si>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</si>
  <si>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</si>
  <si>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</si>
  <si>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</si>
  <si>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</si>
  <si>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</si>
  <si>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</si>
  <si>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</si>
  <si>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</si>
  <si>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</si>
  <si>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</si>
  <si>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</si>
  <si>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</si>
  <si>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</si>
  <si>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</si>
  <si>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</si>
  <si>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</si>
  <si>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</si>
  <si>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</si>
  <si>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</si>
  <si>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</si>
  <si>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</si>
  <si>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</si>
  <si>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</si>
  <si>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</si>
  <si>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</si>
  <si>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</si>
  <si>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</si>
  <si>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</si>
  <si>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</si>
  <si>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</si>
  <si>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</si>
  <si>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252</t>
  </si>
  <si>
    <t>109</t>
  </si>
  <si>
    <t>360</t>
  </si>
  <si>
    <t>288</t>
  </si>
  <si>
    <t>396</t>
  </si>
  <si>
    <t>305</t>
  </si>
  <si>
    <t>253</t>
  </si>
  <si>
    <t>122</t>
  </si>
  <si>
    <t>130</t>
  </si>
  <si>
    <t>129</t>
  </si>
  <si>
    <t>120</t>
  </si>
  <si>
    <t>079</t>
  </si>
  <si>
    <t>047</t>
  </si>
  <si>
    <t>Isabel Poveda Rincón</t>
  </si>
  <si>
    <t>6836626</t>
  </si>
  <si>
    <t>fundacion@yaaliakeisy.org</t>
  </si>
  <si>
    <t>2021-50-10001290</t>
  </si>
  <si>
    <t>Atender a niños y niñas menores de 5 años, o hasta su ingreso al grado de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</si>
  <si>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parámatros y estándares establecidos por el ICBF, en el marco de la estrategia de atención integral "de cero a siempre".</t>
  </si>
  <si>
    <t>Prestar el servicio de atención, educación inicial y cuidado a niños y niñas menores de 5 años, o hasta su ingreso al grado de transicion y a mujeres gestantes y madres en periodo de lactancia con el fin de promover el desarrollo integral de la primera infancia con calidad, de conformidad con los lineamientos, manuela operativo, las directrices, parámatros y estándares establecidos por el ICBF, en el marco de la estrategia de atención integral de cero a siempre.</t>
  </si>
  <si>
    <t>Atender a la primera infancia en el marco de la etsrategia "de cero a siempre", especificamente a los niños y niñas menores de cinco (5) años de familias en situación de vulnerabilidad de conformidad con las directrices, lineamientos y parámetros establecido por el ICBF, en las siguientes formas de atención: Hohas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</si>
  <si>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como calidad, de conformidad con los lineamientos, manual operativo, las directrices, establecidos por el ICBF, en el marco de la política de estado para el desarrollo integral de la primera infancia de cero a siempre, en el servicio desarrollo infantil en medio familiar.</t>
  </si>
  <si>
    <t>Prestar el servicio de educación inicial en el marco de la atencion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</si>
  <si>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133</t>
  </si>
  <si>
    <t>Pestar el servicio de atención a niñas y niños, en el marco de la política de estado para el desarrollo integral a la primera infancia de "cero a siempre", y mujeres gestantes, de conformidad con las directrices, lineamientos y parámetros establecidos por el ICBF, para los servicios de hogares comunitarios de bienestar tradicional comunitario (T), HCB FAMI-Familiar Tradicional.</t>
  </si>
  <si>
    <t>Prestar los servicios HCB Tradicional, comunitario (T) HACB FAMI Familiar Tradicional de conformidad de las directrices, lineamientos y parámetros establecidos por el ICBF, en ármonia con la política de estado para el desarrollo integral de la primera infancia "de cero a siempre".</t>
  </si>
  <si>
    <t>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</si>
  <si>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</si>
  <si>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</si>
  <si>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</si>
  <si>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</si>
  <si>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</si>
  <si>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264</t>
  </si>
  <si>
    <t>PRESTAR LOS SERVICIOS HCB TRADICIONAL-COMUNITARIO (T). HCB FAMI FAMILIAR TRADICIONAL DE CONFORMIDAD CON LAS DIRECTRICES, LINEAMIENTOS Y PARÁMETROS ESTABLECIDOS POR ICBF, EN ARMONIA CON LA POLITICA DE ESTADO PARA EL DESARROLLO INTEGRAL A LA PRIMERA INFANCIA DE “CERO A SIEMPRE.</t>
  </si>
  <si>
    <t>MZ D CS 5 NVA JERUSALEN-ACACIAS</t>
  </si>
  <si>
    <t>Calle 7b No. 44-76 Cuarta Etapa de la Esperanza-Villavicencio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</si>
</sst>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G24" sqref="G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741</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822003658</v>
      </c>
      <c r="C20" s="5"/>
      <c r="D20" s="73"/>
      <c r="E20" s="5"/>
      <c r="F20" s="5"/>
      <c r="G20" s="5"/>
      <c r="H20" s="186"/>
      <c r="I20" s="149" t="s">
        <v>741</v>
      </c>
      <c r="J20" s="150" t="s">
        <v>755</v>
      </c>
      <c r="K20" s="151">
        <v>565645250</v>
      </c>
      <c r="L20" s="152"/>
      <c r="M20" s="152">
        <v>44561</v>
      </c>
      <c r="N20" s="135">
        <f>+(M20-L20)/30</f>
        <v>1485.3666666666666</v>
      </c>
      <c r="O20" s="138"/>
      <c r="U20" s="134"/>
      <c r="V20" s="105">
        <f ca="1">NOW()</f>
        <v>44193.776666203703</v>
      </c>
      <c r="W20" s="105">
        <f ca="1">NOW()</f>
        <v>44193.776666203703</v>
      </c>
    </row>
    <row r="21" spans="1:23" ht="30" customHeight="1" outlineLevel="1" x14ac:dyDescent="0.3">
      <c r="A21" s="9"/>
      <c r="B21" s="71"/>
      <c r="C21" s="5"/>
      <c r="D21" s="5"/>
      <c r="E21" s="5"/>
      <c r="F21" s="5"/>
      <c r="G21" s="5"/>
      <c r="H21" s="70"/>
      <c r="I21" s="149" t="s">
        <v>741</v>
      </c>
      <c r="J21" s="150" t="s">
        <v>765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YAALIAKEISY DONDE NACE EL CONOCIMIENTO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41999</v>
      </c>
      <c r="F48" s="145">
        <v>42369</v>
      </c>
      <c r="G48" s="160">
        <f>IF(AND(E48&lt;&gt;"",F48&lt;&gt;""),((F48-E48)/30),"")</f>
        <v>12.333333333333334</v>
      </c>
      <c r="H48" s="114" t="s">
        <v>2694</v>
      </c>
      <c r="I48" s="113" t="s">
        <v>741</v>
      </c>
      <c r="J48" s="113" t="s">
        <v>765</v>
      </c>
      <c r="K48" s="116">
        <v>2025601493</v>
      </c>
      <c r="L48" s="115" t="s">
        <v>26</v>
      </c>
      <c r="M48" s="117">
        <v>0.51</v>
      </c>
      <c r="N48" s="115" t="s">
        <v>27</v>
      </c>
      <c r="O48" s="115" t="s">
        <v>1148</v>
      </c>
      <c r="P48" s="78"/>
    </row>
    <row r="49" spans="1:16" s="6" customFormat="1" ht="24.75" customHeight="1" x14ac:dyDescent="0.25">
      <c r="A49" s="143">
        <v>2</v>
      </c>
      <c r="B49" s="122" t="s">
        <v>2676</v>
      </c>
      <c r="C49" s="112" t="s">
        <v>31</v>
      </c>
      <c r="D49" s="121" t="s">
        <v>2677</v>
      </c>
      <c r="E49" s="145">
        <v>41999</v>
      </c>
      <c r="F49" s="145">
        <v>42369</v>
      </c>
      <c r="G49" s="160">
        <f t="shared" ref="G49:G50" si="2">IF(AND(E49&lt;&gt;"",F49&lt;&gt;""),((F49-E49)/30),"")</f>
        <v>12.333333333333334</v>
      </c>
      <c r="H49" s="122" t="s">
        <v>2694</v>
      </c>
      <c r="I49" s="121" t="s">
        <v>741</v>
      </c>
      <c r="J49" s="121" t="s">
        <v>755</v>
      </c>
      <c r="K49" s="123">
        <v>2025601493</v>
      </c>
      <c r="L49" s="115" t="s">
        <v>26</v>
      </c>
      <c r="M49" s="117">
        <v>0.51</v>
      </c>
      <c r="N49" s="115" t="s">
        <v>27</v>
      </c>
      <c r="O49" s="115" t="s">
        <v>1148</v>
      </c>
      <c r="P49" s="78"/>
    </row>
    <row r="50" spans="1:16" s="6" customFormat="1" ht="24.75" customHeight="1" x14ac:dyDescent="0.25">
      <c r="A50" s="143">
        <v>3</v>
      </c>
      <c r="B50" s="122" t="s">
        <v>2676</v>
      </c>
      <c r="C50" s="112" t="s">
        <v>31</v>
      </c>
      <c r="D50" s="121" t="s">
        <v>2678</v>
      </c>
      <c r="E50" s="145">
        <v>42398</v>
      </c>
      <c r="F50" s="145">
        <v>42674</v>
      </c>
      <c r="G50" s="160">
        <f t="shared" si="2"/>
        <v>9.1999999999999993</v>
      </c>
      <c r="H50" s="122" t="s">
        <v>2695</v>
      </c>
      <c r="I50" s="121" t="s">
        <v>741</v>
      </c>
      <c r="J50" s="121" t="s">
        <v>765</v>
      </c>
      <c r="K50" s="123">
        <v>2143158563</v>
      </c>
      <c r="L50" s="115" t="s">
        <v>1148</v>
      </c>
      <c r="M50" s="117">
        <v>1</v>
      </c>
      <c r="N50" s="115" t="s">
        <v>27</v>
      </c>
      <c r="O50" s="115" t="s">
        <v>1148</v>
      </c>
      <c r="P50" s="78"/>
    </row>
    <row r="51" spans="1:16" s="6" customFormat="1" ht="24.75" customHeight="1" outlineLevel="1" x14ac:dyDescent="0.25">
      <c r="A51" s="143">
        <v>4</v>
      </c>
      <c r="B51" s="122" t="s">
        <v>2676</v>
      </c>
      <c r="C51" s="112" t="s">
        <v>31</v>
      </c>
      <c r="D51" s="121" t="s">
        <v>2678</v>
      </c>
      <c r="E51" s="145">
        <v>42398</v>
      </c>
      <c r="F51" s="145">
        <v>42674</v>
      </c>
      <c r="G51" s="160">
        <f t="shared" ref="G51:G107" si="3">IF(AND(E51&lt;&gt;"",F51&lt;&gt;""),((F51-E51)/30),"")</f>
        <v>9.1999999999999993</v>
      </c>
      <c r="H51" s="122" t="s">
        <v>2695</v>
      </c>
      <c r="I51" s="121" t="s">
        <v>741</v>
      </c>
      <c r="J51" s="121" t="s">
        <v>755</v>
      </c>
      <c r="K51" s="123">
        <v>2143158563</v>
      </c>
      <c r="L51" s="115" t="s">
        <v>1148</v>
      </c>
      <c r="M51" s="117">
        <v>1</v>
      </c>
      <c r="N51" s="115" t="s">
        <v>27</v>
      </c>
      <c r="O51" s="115" t="s">
        <v>1148</v>
      </c>
      <c r="P51" s="78"/>
    </row>
    <row r="52" spans="1:16" s="7" customFormat="1" ht="24.75" customHeight="1" outlineLevel="1" x14ac:dyDescent="0.25">
      <c r="A52" s="144">
        <v>5</v>
      </c>
      <c r="B52" s="122" t="s">
        <v>2676</v>
      </c>
      <c r="C52" s="112" t="s">
        <v>31</v>
      </c>
      <c r="D52" s="121" t="s">
        <v>2679</v>
      </c>
      <c r="E52" s="145">
        <v>42678</v>
      </c>
      <c r="F52" s="145">
        <v>42719</v>
      </c>
      <c r="G52" s="160">
        <f t="shared" si="3"/>
        <v>1.3666666666666667</v>
      </c>
      <c r="H52" s="119" t="s">
        <v>2696</v>
      </c>
      <c r="I52" s="121" t="s">
        <v>741</v>
      </c>
      <c r="J52" s="121" t="s">
        <v>765</v>
      </c>
      <c r="K52" s="123">
        <v>423340217</v>
      </c>
      <c r="L52" s="115" t="s">
        <v>1148</v>
      </c>
      <c r="M52" s="117">
        <v>1</v>
      </c>
      <c r="N52" s="115" t="s">
        <v>27</v>
      </c>
      <c r="O52" s="115" t="s">
        <v>1148</v>
      </c>
      <c r="P52" s="79"/>
    </row>
    <row r="53" spans="1:16" s="7" customFormat="1" ht="24.75" customHeight="1" outlineLevel="1" x14ac:dyDescent="0.25">
      <c r="A53" s="144">
        <v>6</v>
      </c>
      <c r="B53" s="122" t="s">
        <v>2676</v>
      </c>
      <c r="C53" s="112" t="s">
        <v>31</v>
      </c>
      <c r="D53" s="121" t="s">
        <v>2679</v>
      </c>
      <c r="E53" s="145">
        <v>42678</v>
      </c>
      <c r="F53" s="145">
        <v>42719</v>
      </c>
      <c r="G53" s="160">
        <f t="shared" si="3"/>
        <v>1.3666666666666667</v>
      </c>
      <c r="H53" s="119" t="s">
        <v>2696</v>
      </c>
      <c r="I53" s="121" t="s">
        <v>741</v>
      </c>
      <c r="J53" s="121" t="s">
        <v>755</v>
      </c>
      <c r="K53" s="123">
        <v>423340217</v>
      </c>
      <c r="L53" s="115" t="s">
        <v>1148</v>
      </c>
      <c r="M53" s="117">
        <v>1</v>
      </c>
      <c r="N53" s="115" t="s">
        <v>27</v>
      </c>
      <c r="O53" s="115" t="s">
        <v>1148</v>
      </c>
      <c r="P53" s="79"/>
    </row>
    <row r="54" spans="1:16" s="7" customFormat="1" ht="24.75" customHeight="1" outlineLevel="1" x14ac:dyDescent="0.25">
      <c r="A54" s="144">
        <v>7</v>
      </c>
      <c r="B54" s="122" t="s">
        <v>2676</v>
      </c>
      <c r="C54" s="112" t="s">
        <v>31</v>
      </c>
      <c r="D54" s="121" t="s">
        <v>2680</v>
      </c>
      <c r="E54" s="145">
        <v>42667</v>
      </c>
      <c r="F54" s="145">
        <v>43312</v>
      </c>
      <c r="G54" s="160">
        <f t="shared" si="3"/>
        <v>21.5</v>
      </c>
      <c r="H54" s="122" t="s">
        <v>2697</v>
      </c>
      <c r="I54" s="121" t="s">
        <v>741</v>
      </c>
      <c r="J54" s="121" t="s">
        <v>765</v>
      </c>
      <c r="K54" s="123">
        <v>1180317407</v>
      </c>
      <c r="L54" s="115" t="s">
        <v>1148</v>
      </c>
      <c r="M54" s="117">
        <v>1</v>
      </c>
      <c r="N54" s="115" t="s">
        <v>27</v>
      </c>
      <c r="O54" s="115" t="s">
        <v>1148</v>
      </c>
      <c r="P54" s="79"/>
    </row>
    <row r="55" spans="1:16" s="7" customFormat="1" ht="24.75" customHeight="1" outlineLevel="1" x14ac:dyDescent="0.25">
      <c r="A55" s="144">
        <v>8</v>
      </c>
      <c r="B55" s="122" t="s">
        <v>2676</v>
      </c>
      <c r="C55" s="112" t="s">
        <v>31</v>
      </c>
      <c r="D55" s="121" t="s">
        <v>2709</v>
      </c>
      <c r="E55" s="145">
        <v>43450</v>
      </c>
      <c r="F55" s="145">
        <v>43921</v>
      </c>
      <c r="G55" s="160">
        <f t="shared" si="3"/>
        <v>15.7</v>
      </c>
      <c r="H55" s="122" t="s">
        <v>2710</v>
      </c>
      <c r="I55" s="121" t="s">
        <v>741</v>
      </c>
      <c r="J55" s="121" t="s">
        <v>755</v>
      </c>
      <c r="K55" s="123">
        <v>514338507</v>
      </c>
      <c r="L55" s="115" t="s">
        <v>1148</v>
      </c>
      <c r="M55" s="117">
        <v>1</v>
      </c>
      <c r="N55" s="115" t="s">
        <v>27</v>
      </c>
      <c r="O55" s="115" t="s">
        <v>1148</v>
      </c>
      <c r="P55" s="79"/>
    </row>
    <row r="56" spans="1:16" s="7" customFormat="1" ht="24.75" customHeight="1" outlineLevel="1" x14ac:dyDescent="0.25">
      <c r="A56" s="144">
        <v>9</v>
      </c>
      <c r="B56" s="122" t="s">
        <v>2676</v>
      </c>
      <c r="C56" s="112" t="s">
        <v>31</v>
      </c>
      <c r="D56" s="121" t="s">
        <v>2681</v>
      </c>
      <c r="E56" s="145">
        <v>42720</v>
      </c>
      <c r="F56" s="145">
        <v>43084</v>
      </c>
      <c r="G56" s="160">
        <f t="shared" si="3"/>
        <v>12.133333333333333</v>
      </c>
      <c r="H56" s="119" t="s">
        <v>2698</v>
      </c>
      <c r="I56" s="121" t="s">
        <v>741</v>
      </c>
      <c r="J56" s="121" t="s">
        <v>755</v>
      </c>
      <c r="K56" s="123">
        <v>3276364310</v>
      </c>
      <c r="L56" s="115" t="s">
        <v>1148</v>
      </c>
      <c r="M56" s="117">
        <v>1</v>
      </c>
      <c r="N56" s="124" t="s">
        <v>27</v>
      </c>
      <c r="O56" s="115" t="s">
        <v>1148</v>
      </c>
      <c r="P56" s="79"/>
    </row>
    <row r="57" spans="1:16" s="7" customFormat="1" ht="24.75" customHeight="1" outlineLevel="1" x14ac:dyDescent="0.25">
      <c r="A57" s="144">
        <v>10</v>
      </c>
      <c r="B57" s="122" t="s">
        <v>2676</v>
      </c>
      <c r="C57" s="124" t="s">
        <v>31</v>
      </c>
      <c r="D57" s="121" t="s">
        <v>2682</v>
      </c>
      <c r="E57" s="145">
        <v>43073</v>
      </c>
      <c r="F57" s="145">
        <v>43404</v>
      </c>
      <c r="G57" s="160">
        <f t="shared" si="3"/>
        <v>11.033333333333333</v>
      </c>
      <c r="H57" s="119" t="s">
        <v>2699</v>
      </c>
      <c r="I57" s="121" t="s">
        <v>741</v>
      </c>
      <c r="J57" s="121" t="s">
        <v>765</v>
      </c>
      <c r="K57" s="123">
        <v>2657815795</v>
      </c>
      <c r="L57" s="65" t="s">
        <v>1148</v>
      </c>
      <c r="M57" s="67">
        <v>1</v>
      </c>
      <c r="N57" s="124" t="s">
        <v>27</v>
      </c>
      <c r="O57" s="65" t="s">
        <v>1148</v>
      </c>
      <c r="P57" s="79"/>
    </row>
    <row r="58" spans="1:16" s="7" customFormat="1" ht="24.75" customHeight="1" outlineLevel="1" x14ac:dyDescent="0.25">
      <c r="A58" s="144">
        <v>11</v>
      </c>
      <c r="B58" s="122" t="s">
        <v>2676</v>
      </c>
      <c r="C58" s="124" t="s">
        <v>31</v>
      </c>
      <c r="D58" s="121" t="s">
        <v>2682</v>
      </c>
      <c r="E58" s="145">
        <v>43073</v>
      </c>
      <c r="F58" s="145">
        <v>43404</v>
      </c>
      <c r="G58" s="160">
        <f t="shared" si="3"/>
        <v>11.033333333333333</v>
      </c>
      <c r="H58" s="119" t="s">
        <v>2699</v>
      </c>
      <c r="I58" s="121" t="s">
        <v>741</v>
      </c>
      <c r="J58" s="121" t="s">
        <v>755</v>
      </c>
      <c r="K58" s="123">
        <v>2657815795</v>
      </c>
      <c r="L58" s="124" t="s">
        <v>1148</v>
      </c>
      <c r="M58" s="117">
        <v>1</v>
      </c>
      <c r="N58" s="124" t="s">
        <v>27</v>
      </c>
      <c r="O58" s="124" t="s">
        <v>1148</v>
      </c>
      <c r="P58" s="79"/>
    </row>
    <row r="59" spans="1:16" s="7" customFormat="1" ht="24.75" customHeight="1" outlineLevel="1" x14ac:dyDescent="0.25">
      <c r="A59" s="144">
        <v>12</v>
      </c>
      <c r="B59" s="122" t="s">
        <v>2676</v>
      </c>
      <c r="C59" s="124" t="s">
        <v>31</v>
      </c>
      <c r="D59" s="121" t="s">
        <v>2700</v>
      </c>
      <c r="E59" s="145">
        <v>43309</v>
      </c>
      <c r="F59" s="145">
        <v>43449</v>
      </c>
      <c r="G59" s="160">
        <f t="shared" si="3"/>
        <v>4.666666666666667</v>
      </c>
      <c r="H59" s="122" t="s">
        <v>2701</v>
      </c>
      <c r="I59" s="121" t="s">
        <v>741</v>
      </c>
      <c r="J59" s="121" t="s">
        <v>765</v>
      </c>
      <c r="K59" s="118">
        <v>430293205</v>
      </c>
      <c r="L59" s="124" t="s">
        <v>1148</v>
      </c>
      <c r="M59" s="117">
        <v>1</v>
      </c>
      <c r="N59" s="124" t="s">
        <v>27</v>
      </c>
      <c r="O59" s="124" t="s">
        <v>1148</v>
      </c>
      <c r="P59" s="79"/>
    </row>
    <row r="60" spans="1:16" s="7" customFormat="1" ht="24.75" customHeight="1" outlineLevel="1" x14ac:dyDescent="0.25">
      <c r="A60" s="144">
        <v>13</v>
      </c>
      <c r="B60" s="122" t="s">
        <v>2676</v>
      </c>
      <c r="C60" s="124" t="s">
        <v>31</v>
      </c>
      <c r="D60" s="121" t="s">
        <v>2700</v>
      </c>
      <c r="E60" s="145">
        <v>43309</v>
      </c>
      <c r="F60" s="145">
        <v>43449</v>
      </c>
      <c r="G60" s="160">
        <f t="shared" si="3"/>
        <v>4.666666666666667</v>
      </c>
      <c r="H60" s="122" t="s">
        <v>2701</v>
      </c>
      <c r="I60" s="121" t="s">
        <v>741</v>
      </c>
      <c r="J60" s="121" t="s">
        <v>755</v>
      </c>
      <c r="K60" s="118">
        <v>430293205</v>
      </c>
      <c r="L60" s="124" t="s">
        <v>1148</v>
      </c>
      <c r="M60" s="117">
        <v>1</v>
      </c>
      <c r="N60" s="124" t="s">
        <v>27</v>
      </c>
      <c r="O60" s="124" t="s">
        <v>1148</v>
      </c>
      <c r="P60" s="79"/>
    </row>
    <row r="61" spans="1:16" s="7" customFormat="1" ht="24.75" customHeight="1" outlineLevel="1" x14ac:dyDescent="0.25">
      <c r="A61" s="144">
        <v>14</v>
      </c>
      <c r="B61" s="122" t="s">
        <v>2676</v>
      </c>
      <c r="C61" s="124" t="s">
        <v>31</v>
      </c>
      <c r="D61" s="121" t="s">
        <v>2683</v>
      </c>
      <c r="E61" s="145">
        <v>43450</v>
      </c>
      <c r="F61" s="145">
        <v>43921</v>
      </c>
      <c r="G61" s="160">
        <f t="shared" si="3"/>
        <v>15.7</v>
      </c>
      <c r="H61" s="122" t="s">
        <v>2702</v>
      </c>
      <c r="I61" s="121" t="s">
        <v>741</v>
      </c>
      <c r="J61" s="121" t="s">
        <v>765</v>
      </c>
      <c r="K61" s="118">
        <v>994475691</v>
      </c>
      <c r="L61" s="124" t="s">
        <v>1148</v>
      </c>
      <c r="M61" s="117">
        <v>1</v>
      </c>
      <c r="N61" s="124" t="s">
        <v>27</v>
      </c>
      <c r="O61" s="124" t="s">
        <v>1148</v>
      </c>
      <c r="P61" s="79"/>
    </row>
    <row r="62" spans="1:16" s="7" customFormat="1" ht="24.75" customHeight="1" outlineLevel="1" x14ac:dyDescent="0.25">
      <c r="A62" s="144">
        <v>15</v>
      </c>
      <c r="B62" s="122" t="s">
        <v>2676</v>
      </c>
      <c r="C62" s="124" t="s">
        <v>31</v>
      </c>
      <c r="D62" s="121" t="s">
        <v>2683</v>
      </c>
      <c r="E62" s="145">
        <v>43450</v>
      </c>
      <c r="F62" s="145">
        <v>43921</v>
      </c>
      <c r="G62" s="160">
        <f t="shared" si="3"/>
        <v>15.7</v>
      </c>
      <c r="H62" s="122" t="s">
        <v>2702</v>
      </c>
      <c r="I62" s="121" t="s">
        <v>741</v>
      </c>
      <c r="J62" s="121" t="s">
        <v>755</v>
      </c>
      <c r="K62" s="118">
        <v>994475691</v>
      </c>
      <c r="L62" s="124" t="s">
        <v>1148</v>
      </c>
      <c r="M62" s="117">
        <v>1</v>
      </c>
      <c r="N62" s="124" t="s">
        <v>27</v>
      </c>
      <c r="O62" s="124" t="s">
        <v>1148</v>
      </c>
      <c r="P62" s="79"/>
    </row>
    <row r="63" spans="1:16" s="7" customFormat="1" ht="24.75" customHeight="1" outlineLevel="1" x14ac:dyDescent="0.25">
      <c r="A63" s="144">
        <v>16</v>
      </c>
      <c r="B63" s="122" t="s">
        <v>2676</v>
      </c>
      <c r="C63" s="124" t="s">
        <v>31</v>
      </c>
      <c r="D63" s="121" t="s">
        <v>2684</v>
      </c>
      <c r="E63" s="145">
        <v>43881</v>
      </c>
      <c r="F63" s="145">
        <v>44196</v>
      </c>
      <c r="G63" s="160">
        <f t="shared" si="3"/>
        <v>10.5</v>
      </c>
      <c r="H63" s="122" t="s">
        <v>2703</v>
      </c>
      <c r="I63" s="121" t="s">
        <v>741</v>
      </c>
      <c r="J63" s="121" t="s">
        <v>765</v>
      </c>
      <c r="K63" s="123">
        <v>2896111728</v>
      </c>
      <c r="L63" s="124" t="s">
        <v>1148</v>
      </c>
      <c r="M63" s="117">
        <v>1</v>
      </c>
      <c r="N63" s="124" t="s">
        <v>1151</v>
      </c>
      <c r="O63" s="124" t="s">
        <v>1148</v>
      </c>
      <c r="P63" s="79"/>
    </row>
    <row r="64" spans="1:16" s="7" customFormat="1" ht="24.75" customHeight="1" outlineLevel="1" x14ac:dyDescent="0.25">
      <c r="A64" s="144">
        <v>17</v>
      </c>
      <c r="B64" s="122" t="s">
        <v>2676</v>
      </c>
      <c r="C64" s="124" t="s">
        <v>31</v>
      </c>
      <c r="D64" s="121" t="s">
        <v>2684</v>
      </c>
      <c r="E64" s="145">
        <v>43881</v>
      </c>
      <c r="F64" s="145">
        <v>44196</v>
      </c>
      <c r="G64" s="160">
        <f t="shared" si="3"/>
        <v>10.5</v>
      </c>
      <c r="H64" s="122" t="s">
        <v>2703</v>
      </c>
      <c r="I64" s="121" t="s">
        <v>741</v>
      </c>
      <c r="J64" s="121" t="s">
        <v>755</v>
      </c>
      <c r="K64" s="123">
        <v>2896111728</v>
      </c>
      <c r="L64" s="124" t="s">
        <v>1148</v>
      </c>
      <c r="M64" s="117">
        <v>1</v>
      </c>
      <c r="N64" s="124" t="s">
        <v>1151</v>
      </c>
      <c r="O64" s="124" t="s">
        <v>1148</v>
      </c>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2684</v>
      </c>
      <c r="E114" s="145">
        <v>43881</v>
      </c>
      <c r="F114" s="145">
        <v>44196</v>
      </c>
      <c r="G114" s="160">
        <f>IF(AND(E114&lt;&gt;"",F114&lt;&gt;""),((F114-E114)/30),"")</f>
        <v>10.5</v>
      </c>
      <c r="H114" s="122" t="s">
        <v>2703</v>
      </c>
      <c r="I114" s="121" t="s">
        <v>741</v>
      </c>
      <c r="J114" s="121" t="s">
        <v>767</v>
      </c>
      <c r="K114" s="123">
        <v>2896111728</v>
      </c>
      <c r="L114" s="100">
        <f>+IF(AND(K114&gt;0,O114="Ejecución"),(K114/877802)*Tabla28[[#This Row],[% participación]],IF(AND(K114&gt;0,O114&lt;&gt;"Ejecución"),"-",""))</f>
        <v>3299.2767480593575</v>
      </c>
      <c r="M114" s="124" t="s">
        <v>1148</v>
      </c>
      <c r="N114" s="173">
        <v>1</v>
      </c>
      <c r="O114" s="162" t="s">
        <v>1150</v>
      </c>
      <c r="P114" s="78"/>
    </row>
    <row r="115" spans="1:16" s="6" customFormat="1" ht="24.75" customHeight="1" x14ac:dyDescent="0.25">
      <c r="A115" s="143">
        <v>2</v>
      </c>
      <c r="B115" s="161" t="s">
        <v>2665</v>
      </c>
      <c r="C115" s="163" t="s">
        <v>31</v>
      </c>
      <c r="D115" s="63" t="s">
        <v>2685</v>
      </c>
      <c r="E115" s="145">
        <v>43881</v>
      </c>
      <c r="F115" s="145">
        <v>44196</v>
      </c>
      <c r="G115" s="160">
        <f t="shared" ref="G115:G116" si="4">IF(AND(E115&lt;&gt;"",F115&lt;&gt;""),((F115-E115)/30),"")</f>
        <v>10.5</v>
      </c>
      <c r="H115" s="64" t="s">
        <v>2703</v>
      </c>
      <c r="I115" s="63" t="s">
        <v>741</v>
      </c>
      <c r="J115" s="63" t="s">
        <v>759</v>
      </c>
      <c r="K115" s="68">
        <v>1450975268</v>
      </c>
      <c r="L115" s="100">
        <f>+IF(AND(K115&gt;0,O115="Ejecución"),(K115/877802)*Tabla28[[#This Row],[% participación]],IF(AND(K115&gt;0,O115&lt;&gt;"Ejecución"),"-",""))</f>
        <v>1652.9641855452596</v>
      </c>
      <c r="M115" s="65" t="s">
        <v>1148</v>
      </c>
      <c r="N115" s="173">
        <v>1</v>
      </c>
      <c r="O115" s="162" t="s">
        <v>1150</v>
      </c>
      <c r="P115" s="78"/>
    </row>
    <row r="116" spans="1:16" s="6" customFormat="1" ht="24.75" customHeight="1" x14ac:dyDescent="0.25">
      <c r="A116" s="143">
        <v>3</v>
      </c>
      <c r="B116" s="161" t="s">
        <v>2665</v>
      </c>
      <c r="C116" s="163" t="s">
        <v>31</v>
      </c>
      <c r="D116" s="63" t="s">
        <v>2686</v>
      </c>
      <c r="E116" s="145">
        <v>43882</v>
      </c>
      <c r="F116" s="145">
        <v>44196</v>
      </c>
      <c r="G116" s="160">
        <f t="shared" si="4"/>
        <v>10.466666666666667</v>
      </c>
      <c r="H116" s="64" t="s">
        <v>2704</v>
      </c>
      <c r="I116" s="63" t="s">
        <v>741</v>
      </c>
      <c r="J116" s="63" t="s">
        <v>764</v>
      </c>
      <c r="K116" s="68">
        <v>1769684092</v>
      </c>
      <c r="L116" s="100">
        <f>+IF(AND(K116&gt;0,O116="Ejecución"),(K116/877802)*Tabla28[[#This Row],[% participación]],IF(AND(K116&gt;0,O116&lt;&gt;"Ejecución"),"-",""))</f>
        <v>2016.0401685118056</v>
      </c>
      <c r="M116" s="65" t="s">
        <v>1148</v>
      </c>
      <c r="N116" s="173">
        <v>1</v>
      </c>
      <c r="O116" s="162" t="s">
        <v>1150</v>
      </c>
      <c r="P116" s="78"/>
    </row>
    <row r="117" spans="1:16" s="6" customFormat="1" ht="24.75" customHeight="1" outlineLevel="1" x14ac:dyDescent="0.25">
      <c r="A117" s="143">
        <v>4</v>
      </c>
      <c r="B117" s="161" t="s">
        <v>2665</v>
      </c>
      <c r="C117" s="163" t="s">
        <v>31</v>
      </c>
      <c r="D117" s="63" t="s">
        <v>2687</v>
      </c>
      <c r="E117" s="145">
        <v>43881</v>
      </c>
      <c r="F117" s="145">
        <v>44196</v>
      </c>
      <c r="G117" s="160">
        <f t="shared" ref="G117:G159" si="5">IF(AND(E117&lt;&gt;"",F117&lt;&gt;""),((F117-E117)/30),"")</f>
        <v>10.5</v>
      </c>
      <c r="H117" s="64" t="s">
        <v>2705</v>
      </c>
      <c r="I117" s="63" t="s">
        <v>741</v>
      </c>
      <c r="J117" s="63" t="s">
        <v>484</v>
      </c>
      <c r="K117" s="68">
        <v>2060237981</v>
      </c>
      <c r="L117" s="100">
        <f>+IF(AND(K117&gt;0,O117="Ejecución"),(K117/877802)*Tabla28[[#This Row],[% participación]],IF(AND(K117&gt;0,O117&lt;&gt;"Ejecución"),"-",""))</f>
        <v>2347.0417941631486</v>
      </c>
      <c r="M117" s="65" t="s">
        <v>1148</v>
      </c>
      <c r="N117" s="173">
        <v>1</v>
      </c>
      <c r="O117" s="162" t="s">
        <v>1150</v>
      </c>
      <c r="P117" s="78"/>
    </row>
    <row r="118" spans="1:16" s="7" customFormat="1" ht="24.75" customHeight="1" outlineLevel="1" x14ac:dyDescent="0.25">
      <c r="A118" s="144">
        <v>5</v>
      </c>
      <c r="B118" s="161" t="s">
        <v>2665</v>
      </c>
      <c r="C118" s="163" t="s">
        <v>31</v>
      </c>
      <c r="D118" s="63" t="s">
        <v>2688</v>
      </c>
      <c r="E118" s="145">
        <v>43881</v>
      </c>
      <c r="F118" s="145">
        <v>44196</v>
      </c>
      <c r="G118" s="160">
        <f t="shared" si="5"/>
        <v>10.5</v>
      </c>
      <c r="H118" s="64" t="s">
        <v>2706</v>
      </c>
      <c r="I118" s="63" t="s">
        <v>1078</v>
      </c>
      <c r="J118" s="63" t="s">
        <v>1080</v>
      </c>
      <c r="K118" s="68">
        <v>4156108355</v>
      </c>
      <c r="L118" s="100">
        <f>+IF(AND(K118&gt;0,O118="Ejecución"),(K118/877802)*Tabla28[[#This Row],[% participación]],IF(AND(K118&gt;0,O118&lt;&gt;"Ejecución"),"-",""))</f>
        <v>4734.676333615098</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2689</v>
      </c>
      <c r="E119" s="145">
        <v>43888</v>
      </c>
      <c r="F119" s="145">
        <v>44196</v>
      </c>
      <c r="G119" s="160">
        <f t="shared" si="5"/>
        <v>10.266666666666667</v>
      </c>
      <c r="H119" s="64" t="s">
        <v>2707</v>
      </c>
      <c r="I119" s="63" t="s">
        <v>1130</v>
      </c>
      <c r="J119" s="63" t="s">
        <v>1132</v>
      </c>
      <c r="K119" s="68">
        <v>4133774517</v>
      </c>
      <c r="L119" s="100">
        <f>+IF(AND(K119&gt;0,O119="Ejecución"),(K119/877802)*Tabla28[[#This Row],[% participación]],IF(AND(K119&gt;0,O119&lt;&gt;"Ejecución"),"-",""))</f>
        <v>4709.2334227992187</v>
      </c>
      <c r="M119" s="65" t="s">
        <v>1148</v>
      </c>
      <c r="N119" s="173">
        <f t="shared" si="6"/>
        <v>1</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4862</v>
      </c>
      <c r="F193" s="5"/>
      <c r="G193" s="5"/>
      <c r="H193" s="147" t="s">
        <v>2690</v>
      </c>
      <c r="J193" s="5"/>
      <c r="K193" s="127">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2712</v>
      </c>
      <c r="J211" s="27" t="s">
        <v>2622</v>
      </c>
      <c r="K211" s="148" t="s">
        <v>2711</v>
      </c>
      <c r="L211" s="21"/>
      <c r="M211" s="21"/>
      <c r="N211" s="21"/>
      <c r="O211" s="8"/>
    </row>
    <row r="212" spans="1:15" x14ac:dyDescent="0.25">
      <c r="A212" s="9"/>
      <c r="B212" s="27" t="s">
        <v>2619</v>
      </c>
      <c r="C212" s="147" t="s">
        <v>2690</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2020-12-28T23:39:36Z</cp:lastPrinted>
  <dcterms:created xsi:type="dcterms:W3CDTF">2020-10-14T21:57:42Z</dcterms:created>
  <dcterms:modified xsi:type="dcterms:W3CDTF">2020-12-28T23:40:56Z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