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MANIFESTACIONES CAUCA\"/>
    </mc:Choice>
  </mc:AlternateContent>
  <xr:revisionPtr revIDLastSave="0" documentId="13_ncr:1_{5E538214-41E3-485D-83B7-69E4575D92B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<sst xmlns="http://schemas.openxmlformats.org/spreadsheetml/2006/main" count="3223" uniqueCount="2730">
  <si>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</si>
  <si>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</si>
  <si>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</si>
  <si>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</si>
  <si>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</si>
  <si>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</si>
  <si>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</si>
  <si>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</si>
  <si>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</si>
  <si>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</si>
  <si>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</si>
  <si>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</si>
  <si>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</si>
  <si>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</si>
  <si>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</si>
  <si>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</si>
  <si>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</si>
  <si>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</si>
  <si>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</si>
  <si>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</si>
  <si>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</si>
  <si>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</si>
  <si>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</si>
  <si>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</si>
  <si>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</si>
  <si>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</si>
  <si>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</si>
  <si>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</si>
  <si>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</si>
  <si>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</si>
  <si>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</si>
  <si>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</si>
  <si>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</si>
  <si>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</si>
  <si>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</si>
  <si>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</si>
  <si>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</si>
  <si>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</si>
  <si>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</si>
  <si>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</si>
  <si>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</si>
  <si>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</si>
  <si>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</si>
  <si>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</si>
  <si>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</si>
  <si>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</si>
  <si>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</si>
  <si>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</si>
  <si>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</si>
  <si>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</si>
  <si>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</si>
  <si>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</si>
  <si>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</si>
  <si>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</si>
  <si>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</si>
  <si>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</si>
  <si>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</si>
  <si>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</si>
  <si>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</si>
  <si>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</si>
  <si>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</si>
  <si>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</si>
  <si>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</si>
  <si>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</si>
  <si>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</si>
  <si>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</si>
  <si>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</si>
  <si>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</si>
  <si>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</si>
  <si>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</si>
  <si>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</si>
  <si>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</si>
  <si>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</si>
  <si>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</si>
  <si>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</si>
  <si>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</si>
  <si>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</si>
  <si>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</si>
  <si>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</si>
  <si>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</si>
  <si>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</si>
  <si>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</si>
  <si>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</si>
  <si>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</si>
  <si>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</si>
  <si>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</si>
  <si>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</si>
  <si>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</si>
  <si>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</si>
  <si>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</si>
  <si>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</si>
  <si>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</si>
  <si>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</si>
  <si>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</si>
  <si>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</si>
  <si>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</si>
  <si>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</si>
  <si>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</si>
  <si>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</si>
  <si>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</si>
  <si>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</si>
  <si>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</si>
  <si>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</si>
  <si>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</si>
  <si>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</si>
  <si>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</si>
  <si>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</si>
  <si>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</si>
  <si>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</si>
  <si>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</si>
  <si>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</si>
  <si>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</si>
  <si>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</si>
  <si>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</si>
  <si>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</si>
  <si>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</si>
  <si>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</si>
  <si>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</si>
  <si>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</si>
  <si>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</si>
  <si>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</si>
  <si>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</si>
  <si>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</si>
  <si>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</si>
  <si>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</si>
  <si>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</si>
  <si>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</si>
  <si>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</si>
  <si>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</si>
  <si>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</si>
  <si>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</si>
  <si>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</si>
  <si>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</si>
  <si>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</si>
  <si>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</si>
  <si>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</si>
  <si>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</si>
  <si>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</si>
  <si>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</si>
  <si>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</si>
  <si>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</si>
  <si>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</si>
  <si>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</si>
  <si>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</si>
  <si>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</si>
  <si>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</si>
  <si>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</si>
  <si>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</si>
  <si>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</si>
  <si>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</si>
  <si>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</si>
  <si>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</si>
  <si>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</si>
  <si>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</si>
  <si>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</si>
  <si>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</si>
  <si>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</si>
  <si>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</si>
  <si>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</si>
  <si>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</si>
  <si>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</si>
  <si>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</si>
  <si>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</si>
  <si>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</si>
  <si>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</si>
  <si>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</si>
  <si>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</si>
  <si>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</si>
  <si>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</si>
  <si>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</si>
  <si>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</si>
  <si>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</si>
  <si>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</si>
  <si>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</si>
  <si>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</si>
  <si>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</si>
  <si>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</si>
  <si>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</si>
  <si>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</si>
  <si>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</si>
  <si>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</si>
  <si>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</si>
  <si>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</si>
  <si>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</si>
  <si>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</si>
  <si>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</si>
  <si>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</si>
  <si>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</si>
  <si>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</si>
  <si>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</si>
  <si>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</si>
  <si>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</si>
  <si>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</si>
  <si>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</si>
  <si>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</si>
  <si>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</si>
  <si>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</si>
  <si>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</si>
  <si>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</si>
  <si>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</si>
  <si>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</si>
  <si>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</si>
  <si>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</si>
  <si>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</si>
  <si>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</si>
  <si>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</si>
  <si>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</si>
  <si>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</si>
  <si>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</si>
  <si>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</si>
  <si>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</si>
  <si>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</si>
  <si>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</si>
  <si>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</si>
  <si>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</si>
  <si>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</si>
  <si>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</si>
  <si>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</si>
  <si>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</si>
  <si>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</si>
  <si>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</si>
  <si>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</si>
  <si>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</si>
  <si>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</si>
  <si>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</si>
  <si>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</si>
  <si>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</si>
  <si>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</si>
  <si>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</si>
  <si>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</si>
  <si>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</si>
  <si>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</si>
  <si>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</si>
  <si>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</si>
  <si>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</si>
  <si>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</si>
  <si>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</si>
  <si>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</si>
  <si>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</si>
  <si>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</si>
  <si>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</si>
  <si>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</si>
  <si>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</si>
  <si>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</si>
  <si>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</si>
  <si>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</si>
  <si>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</si>
  <si>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</si>
  <si>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</si>
  <si>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</si>
  <si>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</si>
  <si>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</si>
  <si>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</si>
  <si>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</si>
  <si>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</si>
  <si>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</si>
  <si>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</si>
  <si>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</si>
  <si>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</si>
  <si>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</si>
  <si>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</si>
  <si>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</si>
  <si>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</si>
  <si>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</si>
  <si>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</si>
  <si>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</si>
  <si>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</si>
  <si>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</si>
  <si>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</si>
  <si>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</si>
  <si>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</si>
  <si>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</si>
  <si>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</si>
  <si>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</si>
  <si>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</si>
  <si>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</si>
  <si>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</si>
  <si>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</si>
  <si>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</si>
  <si>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</si>
  <si>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</si>
  <si>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</si>
  <si>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</si>
  <si>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</si>
  <si>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</si>
  <si>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</si>
  <si>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</si>
  <si>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</si>
  <si>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</si>
  <si>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</si>
  <si>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</si>
  <si>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</si>
  <si>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</si>
  <si>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</si>
  <si>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</si>
  <si>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</si>
  <si>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</si>
  <si>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</si>
  <si>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</si>
  <si>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</si>
  <si>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</si>
  <si>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</si>
  <si>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</si>
  <si>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</si>
  <si>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</si>
  <si>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</si>
  <si>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</si>
  <si>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</si>
  <si>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</si>
  <si>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</si>
  <si>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</si>
  <si>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</si>
  <si>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</si>
  <si>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</si>
  <si>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</si>
  <si>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</si>
  <si>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</si>
  <si>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</si>
  <si>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</si>
  <si>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</si>
  <si>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</si>
  <si>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</si>
  <si>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</si>
  <si>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</si>
  <si>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</si>
  <si>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</si>
  <si>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</si>
  <si>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</si>
  <si>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</si>
  <si>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</si>
  <si>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</si>
  <si>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</si>
  <si>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</si>
  <si>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</si>
  <si>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</si>
  <si>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</si>
  <si>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</si>
  <si>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</si>
  <si>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</si>
  <si>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</si>
  <si>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</si>
  <si>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</si>
  <si>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</si>
  <si>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</si>
  <si>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</si>
  <si>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</si>
  <si>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</si>
  <si>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</si>
  <si>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</si>
  <si>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</si>
  <si>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</si>
  <si>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</si>
  <si>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</si>
  <si>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</si>
  <si>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</si>
  <si>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</si>
  <si>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</si>
  <si>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</si>
  <si>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</si>
  <si>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</si>
  <si>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</si>
  <si>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</si>
  <si>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</si>
  <si>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</si>
  <si>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</si>
  <si>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</si>
  <si>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</si>
  <si>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</si>
  <si>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</si>
  <si>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</si>
  <si>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</si>
  <si>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</si>
  <si>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</si>
  <si>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</si>
  <si>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</si>
  <si>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</si>
  <si>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</si>
  <si>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</si>
  <si>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</si>
  <si>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</si>
  <si>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</si>
  <si>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</si>
  <si>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</si>
  <si>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</si>
  <si>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</si>
  <si>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</si>
  <si>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</si>
  <si>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</si>
  <si>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</si>
  <si>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</si>
  <si>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</si>
  <si>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</si>
  <si>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</si>
  <si>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</si>
  <si>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</si>
  <si>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</si>
  <si>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</si>
  <si>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</si>
  <si>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</si>
  <si>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</si>
  <si>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</si>
  <si>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</si>
  <si>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</si>
  <si>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</si>
  <si>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</si>
  <si>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</si>
  <si>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</si>
  <si>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</si>
  <si>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</si>
  <si>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</si>
  <si>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</si>
  <si>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</si>
  <si>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</si>
  <si>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</si>
  <si>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</si>
  <si>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</si>
  <si>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</si>
  <si>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</si>
  <si>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</si>
  <si>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</si>
  <si>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</si>
  <si>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</si>
  <si>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</si>
  <si>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</si>
  <si>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</si>
  <si>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</si>
  <si>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</si>
  <si>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</si>
  <si>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</si>
  <si>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</si>
  <si>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</si>
  <si>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</si>
  <si>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</si>
  <si>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</si>
  <si>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</si>
  <si>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</si>
  <si>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</si>
  <si>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</si>
  <si>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</si>
  <si>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</si>
  <si>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</si>
  <si>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</si>
  <si>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</si>
  <si>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</si>
  <si>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</si>
  <si>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</si>
  <si>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</si>
  <si>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</si>
  <si>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</si>
  <si>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</si>
  <si>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</si>
  <si>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</si>
  <si>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</si>
  <si>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</si>
  <si>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</si>
  <si>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</si>
  <si>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</si>
  <si>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</si>
  <si>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</si>
  <si>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</si>
  <si>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</si>
  <si>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</si>
  <si>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</si>
  <si>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</si>
  <si>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</si>
  <si>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</si>
  <si>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</si>
  <si>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</si>
  <si>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</si>
  <si>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</si>
  <si>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</si>
  <si>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</si>
  <si>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</si>
  <si>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</si>
  <si>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</si>
  <si>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</si>
  <si>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</si>
  <si>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</si>
  <si>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</si>
  <si>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</si>
  <si>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</si>
  <si>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</si>
  <si>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</si>
  <si>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</si>
  <si>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</si>
  <si>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</si>
  <si>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</si>
  <si>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</si>
  <si>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</si>
  <si>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</si>
  <si>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</si>
  <si>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</si>
  <si>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</si>
  <si>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</si>
  <si>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</si>
  <si>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</si>
  <si>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</si>
  <si>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</si>
  <si>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</si>
  <si>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</si>
  <si>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</si>
  <si>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</si>
  <si>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</si>
  <si>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</si>
  <si>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</si>
  <si>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</si>
  <si>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</si>
  <si>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</si>
  <si>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</si>
  <si>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</si>
  <si>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</si>
  <si>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</si>
  <si>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</si>
  <si>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</si>
  <si>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</si>
  <si>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</si>
  <si>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</si>
  <si>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</si>
  <si>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</si>
  <si>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</si>
  <si>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</si>
  <si>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</si>
  <si>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</si>
  <si>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</si>
  <si>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</si>
  <si>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</si>
  <si>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</si>
  <si>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</si>
  <si>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</si>
  <si>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</si>
  <si>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</si>
  <si>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</si>
  <si>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</si>
  <si>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</si>
  <si>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</si>
  <si>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</si>
  <si>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</si>
  <si>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</si>
  <si>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</si>
  <si>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</si>
  <si>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</si>
  <si>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</si>
  <si>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</si>
  <si>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</si>
  <si>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</si>
  <si>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</si>
  <si>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</si>
  <si>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</si>
  <si>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</si>
  <si>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</si>
  <si>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</si>
  <si>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</si>
  <si>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</si>
  <si>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</si>
  <si>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</si>
  <si>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</si>
  <si>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</si>
  <si>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</si>
  <si>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</si>
  <si>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</si>
  <si>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</si>
  <si>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</si>
  <si>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</si>
  <si>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</si>
  <si>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</si>
  <si>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</si>
  <si>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</si>
  <si>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</si>
  <si>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</si>
  <si>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</si>
  <si>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</si>
  <si>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</si>
  <si>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</si>
  <si>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</si>
  <si>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</si>
  <si>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</si>
  <si>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</si>
  <si>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</si>
  <si>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</si>
  <si>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</si>
  <si>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</si>
  <si>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</si>
  <si>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</si>
  <si>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</si>
  <si>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</si>
  <si>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</si>
  <si>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</si>
  <si>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</si>
  <si>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</si>
  <si>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</si>
  <si>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</si>
  <si>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</si>
  <si>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</si>
  <si>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</si>
  <si>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</si>
  <si>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</si>
  <si>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</si>
  <si>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</si>
  <si>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</si>
  <si>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</si>
  <si>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</si>
  <si>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</si>
  <si>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</si>
  <si>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</si>
  <si>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</si>
  <si>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</si>
  <si>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</si>
  <si>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</si>
  <si>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</si>
  <si>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</si>
  <si>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</si>
  <si>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</si>
  <si>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</si>
  <si>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</si>
  <si>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</si>
  <si>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</si>
  <si>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</si>
  <si>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</si>
  <si>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</si>
  <si>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</si>
  <si>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</si>
  <si>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</si>
  <si>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</si>
  <si>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</si>
  <si>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</si>
  <si>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</si>
  <si>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</si>
  <si>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</si>
  <si>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</si>
  <si>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</si>
  <si>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</si>
  <si>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</si>
  <si>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</si>
  <si>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</si>
  <si>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</si>
  <si>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</si>
  <si>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</si>
  <si>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</si>
  <si>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</si>
  <si>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</si>
  <si>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</si>
  <si>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</si>
  <si>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</si>
  <si>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</si>
  <si>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</si>
  <si>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</si>
  <si>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</si>
  <si>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</si>
  <si>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</si>
  <si>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</si>
  <si>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</si>
  <si>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</si>
  <si>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</si>
  <si>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</si>
  <si>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</si>
  <si>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</si>
  <si>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</si>
  <si>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</si>
  <si>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</si>
  <si>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</si>
  <si>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</si>
  <si>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</si>
  <si>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</si>
  <si>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</si>
  <si>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</si>
  <si>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</si>
  <si>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</si>
  <si>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</si>
  <si>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</si>
  <si>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</si>
  <si>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</si>
  <si>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</si>
  <si>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</si>
  <si>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</si>
  <si>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</si>
  <si>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</si>
  <si>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</si>
  <si>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</si>
  <si>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</si>
  <si>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</si>
  <si>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</si>
  <si>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</si>
  <si>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</si>
  <si>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</si>
  <si>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</si>
  <si>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</si>
  <si>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</si>
  <si>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</si>
  <si>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</si>
  <si>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</si>
  <si>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</si>
  <si>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</si>
  <si>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</si>
  <si>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</si>
  <si>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</si>
  <si>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</si>
  <si>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</si>
  <si>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</si>
  <si>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</si>
  <si>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</si>
  <si>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</si>
  <si>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</si>
  <si>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</si>
  <si>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</si>
  <si>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</si>
  <si>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</si>
  <si>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</si>
  <si>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</si>
  <si>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</si>
  <si>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</si>
  <si>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</si>
  <si>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</si>
  <si>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</si>
  <si>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</si>
  <si>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</si>
  <si>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</si>
  <si>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</si>
  <si>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</si>
  <si>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</si>
  <si>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</si>
  <si>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</si>
  <si>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</si>
  <si>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</si>
  <si>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</si>
  <si>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</si>
  <si>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</si>
  <si>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</si>
  <si>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</si>
  <si>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</si>
  <si>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</si>
  <si>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</si>
  <si>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</si>
  <si>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</si>
  <si>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</si>
  <si>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</si>
  <si>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</si>
  <si>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</si>
  <si>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</si>
  <si>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</si>
  <si>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</si>
  <si>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</si>
  <si>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</si>
  <si>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</si>
  <si>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</si>
  <si>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</si>
  <si>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</si>
  <si>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</si>
  <si>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</si>
  <si>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</si>
  <si>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</si>
  <si>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</si>
  <si>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</si>
  <si>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</si>
  <si>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</si>
  <si>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</si>
  <si>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</si>
  <si>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</si>
  <si>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</si>
  <si>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</si>
  <si>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</si>
  <si>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</si>
  <si>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</si>
  <si>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</si>
  <si>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</si>
  <si>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</si>
  <si>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</si>
  <si>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</si>
  <si>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</si>
  <si>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</si>
  <si>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</si>
  <si>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</si>
  <si>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</si>
  <si>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</si>
  <si>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</si>
  <si>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</si>
  <si>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</si>
  <si>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</si>
  <si>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</si>
  <si>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</si>
  <si>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</si>
  <si>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</si>
  <si>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</si>
  <si>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</si>
  <si>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</si>
  <si>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</si>
  <si>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</si>
  <si>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</si>
  <si>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</si>
  <si>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</si>
  <si>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</si>
  <si>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</si>
  <si>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</si>
  <si>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</si>
  <si>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</si>
  <si>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</si>
  <si>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</si>
  <si>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</si>
  <si>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</si>
  <si>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</si>
  <si>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</si>
  <si>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</si>
  <si>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</si>
  <si>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</si>
  <si>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</si>
  <si>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</si>
  <si>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</si>
  <si>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</si>
  <si>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</si>
  <si>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</si>
  <si>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</si>
  <si>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</si>
  <si>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</si>
  <si>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</si>
  <si>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</si>
  <si>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</si>
  <si>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</si>
  <si>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</si>
  <si>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</si>
  <si>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</si>
  <si>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</si>
  <si>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</si>
  <si>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</si>
  <si>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</si>
  <si>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</si>
  <si>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</si>
  <si>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</si>
  <si>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</si>
  <si>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</si>
  <si>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</si>
  <si>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</si>
  <si>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</si>
  <si>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</si>
  <si>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</si>
  <si>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</si>
  <si>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</si>
  <si>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</si>
  <si>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</si>
  <si>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</si>
  <si>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</si>
  <si>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</si>
  <si>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</si>
  <si>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</si>
  <si>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</si>
  <si>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</si>
  <si>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</si>
  <si>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</si>
  <si>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</si>
  <si>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</si>
  <si>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</si>
  <si>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</si>
  <si>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</si>
  <si>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</si>
  <si>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</si>
  <si>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</si>
  <si>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</si>
  <si>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</si>
  <si>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</si>
  <si>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</si>
  <si>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</si>
  <si>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</si>
  <si>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</si>
  <si>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</si>
  <si>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</si>
  <si>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</si>
  <si>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</si>
  <si>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</si>
  <si>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</si>
  <si>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</si>
  <si>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</si>
  <si>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</si>
  <si>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</si>
  <si>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</si>
  <si>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</si>
  <si>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</si>
  <si>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</si>
  <si>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</si>
  <si>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</si>
  <si>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</si>
  <si>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</si>
  <si>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</si>
  <si>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</si>
  <si>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</si>
  <si>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</si>
  <si>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</si>
  <si>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</si>
  <si>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</si>
  <si>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</si>
  <si>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</si>
  <si>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</si>
  <si>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</si>
  <si>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</si>
  <si>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</si>
  <si>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</si>
  <si>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</si>
  <si>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</si>
  <si>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</si>
  <si>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</si>
  <si>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</si>
  <si>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</si>
  <si>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</si>
  <si>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</si>
  <si>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</si>
  <si>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</si>
  <si>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</si>
  <si>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</si>
  <si>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</si>
  <si>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</si>
  <si>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</si>
  <si>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</si>
  <si>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</si>
  <si>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</si>
  <si>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</si>
  <si>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</si>
  <si>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</si>
  <si>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</si>
  <si>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</si>
  <si>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</si>
  <si>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</si>
  <si>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</si>
  <si>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</si>
  <si>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</si>
  <si>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</si>
  <si>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</si>
  <si>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</si>
  <si>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</si>
  <si>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</si>
  <si>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</si>
  <si>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</si>
  <si>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</si>
  <si>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</si>
  <si>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</si>
  <si>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</si>
  <si>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</si>
  <si>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</si>
  <si>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</si>
  <si>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</si>
  <si>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</si>
  <si>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</si>
  <si>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</si>
  <si>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</si>
  <si>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</si>
  <si>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</si>
  <si>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</si>
  <si>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</si>
  <si>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</si>
  <si>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</si>
  <si>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</si>
  <si>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</si>
  <si>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</si>
  <si>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</si>
  <si>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</si>
  <si>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</si>
  <si>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</si>
  <si>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</si>
  <si>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</si>
  <si>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</si>
  <si>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</si>
  <si>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</si>
  <si>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</si>
  <si>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</si>
  <si>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</si>
  <si>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</si>
  <si>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</si>
  <si>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</si>
  <si>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</si>
  <si>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</si>
  <si>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</si>
  <si>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</si>
  <si>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</si>
  <si>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</si>
  <si>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</si>
  <si>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</si>
  <si>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</si>
  <si>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</si>
  <si>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</si>
  <si>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</si>
  <si>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</si>
  <si>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</si>
  <si>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</si>
  <si>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</si>
  <si>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</si>
  <si>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</si>
  <si>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</si>
  <si>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</si>
  <si>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</si>
  <si>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</si>
  <si>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</si>
  <si>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</si>
  <si>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</si>
  <si>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</si>
  <si>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</si>
  <si>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</si>
  <si>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</si>
  <si>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</si>
  <si>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</si>
  <si>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</si>
  <si>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</si>
  <si>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</si>
  <si>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</si>
  <si>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</si>
  <si>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</si>
  <si>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</si>
  <si>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</si>
  <si>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</si>
  <si>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</si>
  <si>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</si>
  <si>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</si>
  <si>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</si>
  <si>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</si>
  <si>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</si>
  <si>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</si>
  <si>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</si>
  <si>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</si>
  <si>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</si>
  <si>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</si>
  <si>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</si>
  <si>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</si>
  <si>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</si>
  <si>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</si>
  <si>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</si>
  <si>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</si>
  <si>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</si>
  <si>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</si>
  <si>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</si>
  <si>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</si>
  <si>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</si>
  <si>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</si>
  <si>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</si>
  <si>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</si>
  <si>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</si>
  <si>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</si>
  <si>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</si>
  <si>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</si>
  <si>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</si>
  <si>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</si>
  <si>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</si>
  <si>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</si>
  <si>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</si>
  <si>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</si>
  <si>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</si>
  <si>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</si>
  <si>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</si>
  <si>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</si>
  <si>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</si>
  <si>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</si>
  <si>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</si>
  <si>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</si>
  <si>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</si>
  <si>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</si>
  <si>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</si>
  <si>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</si>
  <si>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</si>
  <si>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</si>
  <si>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</si>
  <si>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</si>
  <si>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</si>
  <si>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</si>
  <si>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</si>
  <si>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</si>
  <si>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</si>
  <si>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</si>
  <si>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</si>
  <si>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</si>
  <si>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</si>
  <si>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</si>
  <si>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</si>
  <si>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</si>
  <si>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</si>
  <si>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</si>
  <si>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</si>
  <si>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</si>
  <si>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</si>
  <si>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</si>
  <si>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</si>
  <si>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</si>
  <si>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</si>
  <si>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</si>
  <si>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</si>
  <si>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</si>
  <si>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</si>
  <si>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</si>
  <si>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</si>
  <si>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</si>
  <si>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</si>
  <si>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</si>
  <si>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</si>
  <si>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</si>
  <si>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</si>
  <si>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</si>
  <si>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</si>
  <si>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</si>
  <si>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</si>
  <si>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</si>
  <si>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</si>
  <si>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</si>
  <si>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</si>
  <si>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</si>
  <si>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</si>
  <si>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</si>
  <si>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</si>
  <si>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</si>
  <si>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</si>
  <si>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</si>
  <si>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</si>
  <si>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</si>
  <si>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</si>
  <si>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</si>
  <si>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</si>
  <si>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</si>
  <si>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</si>
  <si>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</si>
  <si>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</si>
  <si>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</si>
  <si>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</si>
  <si>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</si>
  <si>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</si>
  <si>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</si>
  <si>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</si>
  <si>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</si>
  <si>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</si>
  <si>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</si>
  <si>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</si>
  <si>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</si>
  <si>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</si>
  <si>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</si>
  <si>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</si>
  <si>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</si>
  <si>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</si>
  <si>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</si>
  <si>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</si>
  <si>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</si>
  <si>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</si>
  <si>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</si>
  <si>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</si>
  <si>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</si>
  <si>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</si>
  <si>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</si>
  <si>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</si>
  <si>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</si>
  <si>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</si>
  <si>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</si>
  <si>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</si>
  <si>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</si>
  <si>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</si>
  <si>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</si>
  <si>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</si>
  <si>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</si>
  <si>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</si>
  <si>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</si>
  <si>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</si>
  <si>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</si>
  <si>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</si>
  <si>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</si>
  <si>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</si>
  <si>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</si>
  <si>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</si>
  <si>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</si>
  <si>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</si>
  <si>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</si>
  <si>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</si>
  <si>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</si>
  <si>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</si>
  <si>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</si>
  <si>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</si>
  <si>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</si>
  <si>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</si>
  <si>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</si>
  <si>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</si>
  <si>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</si>
  <si>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</si>
  <si>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</si>
  <si>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</si>
  <si>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</si>
  <si>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</si>
  <si>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</si>
  <si>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</si>
  <si>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</si>
  <si>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</si>
  <si>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</si>
  <si>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</si>
  <si>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</si>
  <si>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</si>
  <si>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</si>
  <si>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</si>
  <si>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</si>
  <si>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</si>
  <si>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</si>
  <si>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</si>
  <si>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</si>
  <si>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</si>
  <si>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</si>
  <si>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</si>
  <si>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</si>
  <si>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</si>
  <si>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</si>
  <si>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</si>
  <si>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</si>
  <si>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</si>
  <si>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</si>
  <si>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</si>
  <si>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</si>
  <si>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</si>
  <si>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</si>
  <si>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</si>
  <si>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</si>
  <si>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</si>
  <si>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</si>
  <si>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</si>
  <si>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</si>
  <si>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</si>
  <si>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</si>
  <si>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</si>
  <si>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</si>
  <si>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</si>
  <si>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</si>
  <si>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</si>
  <si>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</si>
  <si>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</si>
  <si>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</si>
  <si>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</si>
  <si>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</si>
  <si>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</si>
  <si>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</si>
  <si>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</si>
  <si>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</si>
  <si>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</si>
  <si>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</si>
  <si>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</si>
  <si>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</si>
  <si>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</si>
  <si>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</si>
  <si>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</si>
  <si>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</si>
  <si>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</si>
  <si>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</si>
  <si>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</si>
  <si>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</si>
  <si>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</si>
  <si>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</si>
  <si>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</si>
  <si>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</si>
  <si>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</si>
  <si>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</si>
  <si>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</si>
  <si>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</si>
  <si>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</si>
  <si>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</si>
  <si>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</si>
  <si>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</si>
  <si>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</si>
  <si>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</si>
  <si>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</si>
  <si>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</si>
  <si>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</si>
  <si>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</si>
  <si>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</si>
  <si>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</si>
  <si>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</si>
  <si>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</si>
  <si>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</si>
  <si>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</si>
  <si>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</si>
  <si>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</si>
  <si>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</si>
  <si>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</si>
  <si>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</si>
  <si>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</si>
  <si>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</si>
  <si>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</si>
  <si>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</si>
  <si>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</si>
  <si>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</si>
  <si>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</si>
  <si>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</si>
  <si>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</si>
  <si>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</si>
  <si>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</si>
  <si>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</si>
  <si>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</si>
  <si>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</si>
  <si>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</si>
  <si>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</si>
  <si>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</si>
  <si>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</si>
  <si>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</si>
  <si>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</si>
  <si>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</si>
  <si>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</si>
  <si>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</si>
  <si>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</si>
  <si>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</si>
  <si>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</si>
  <si>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</si>
  <si>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</si>
  <si>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</si>
  <si>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</si>
  <si>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</si>
  <si>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</si>
  <si>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</si>
  <si>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</si>
  <si>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</si>
  <si>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</si>
  <si>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</si>
  <si>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</si>
  <si>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</si>
  <si>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</si>
  <si>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</si>
  <si>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</si>
  <si>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</si>
  <si>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</si>
  <si>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</si>
  <si>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</si>
  <si>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</si>
  <si>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</si>
  <si>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</si>
  <si>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</si>
  <si>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</si>
  <si>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</si>
  <si>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</si>
  <si>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</si>
  <si>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</si>
  <si>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</si>
  <si>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</si>
  <si>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</si>
  <si>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</si>
  <si>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</si>
  <si>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</si>
  <si>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</si>
  <si>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</si>
  <si>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</si>
  <si>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</si>
  <si>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</si>
  <si>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</si>
  <si>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</si>
  <si>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</si>
  <si>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</si>
  <si>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</si>
  <si>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</si>
  <si>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</si>
  <si>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</si>
  <si>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</si>
  <si>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</si>
  <si>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</si>
  <si>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</si>
  <si>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</si>
  <si>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</si>
  <si>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</si>
  <si>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</si>
  <si>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</si>
  <si>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</si>
  <si>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</si>
  <si>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</si>
  <si>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</si>
  <si>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</si>
  <si>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</si>
  <si>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</si>
  <si>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</si>
  <si>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</si>
  <si>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</si>
  <si>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</si>
  <si>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</si>
  <si>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</si>
  <si>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</si>
  <si>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</si>
  <si>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</si>
  <si>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</si>
  <si>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</si>
  <si>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</si>
  <si>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</si>
  <si>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</si>
  <si>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</si>
  <si>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</si>
  <si>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</si>
  <si>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</si>
  <si>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</si>
  <si>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</si>
  <si>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</si>
  <si>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</si>
  <si>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</si>
  <si>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</si>
  <si>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</si>
  <si>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</si>
  <si>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</si>
  <si>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</si>
  <si>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</si>
  <si>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</si>
  <si>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</si>
  <si>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</si>
  <si>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</si>
  <si>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</si>
  <si>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</si>
  <si>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</si>
  <si>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</si>
  <si>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</si>
  <si>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</si>
  <si>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</si>
  <si>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</si>
  <si>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</si>
  <si>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</si>
  <si>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</si>
  <si>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</si>
  <si>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</si>
  <si>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</si>
  <si>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</si>
  <si>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</si>
  <si>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</si>
  <si>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</si>
  <si>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</si>
  <si>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</si>
  <si>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</si>
  <si>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</si>
  <si>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</si>
  <si>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</si>
  <si>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</si>
  <si>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</si>
  <si>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</si>
  <si>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</si>
  <si>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</si>
  <si>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</si>
  <si>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</si>
  <si>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</si>
  <si>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</si>
  <si>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</si>
  <si>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</si>
  <si>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</si>
  <si>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</si>
  <si>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</si>
  <si>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</si>
  <si>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</si>
  <si>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</si>
  <si>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</si>
  <si>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</si>
  <si>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</si>
  <si>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</si>
  <si>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</si>
  <si>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</si>
  <si>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</si>
  <si>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</si>
  <si>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</si>
  <si>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</si>
  <si>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</si>
  <si>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</si>
  <si>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</si>
  <si>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</si>
  <si>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</si>
  <si>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</si>
  <si>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</si>
  <si>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</si>
  <si>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</si>
  <si>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</si>
  <si>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</si>
  <si>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</si>
  <si>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</si>
  <si>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</si>
  <si>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</si>
  <si>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</si>
  <si>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</si>
  <si>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</si>
  <si>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</si>
  <si>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</si>
  <si>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</si>
  <si>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</si>
  <si>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</si>
  <si>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</si>
  <si>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</si>
  <si>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</si>
  <si>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</si>
  <si>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</si>
  <si>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</si>
  <si>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</si>
  <si>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</si>
  <si>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</si>
  <si>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</si>
  <si>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</si>
  <si>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</si>
  <si>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</si>
  <si>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</si>
  <si>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</si>
  <si>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</si>
  <si>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</si>
  <si>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</si>
  <si>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</si>
  <si>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</si>
  <si>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</si>
  <si>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</si>
  <si>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</si>
  <si>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</si>
  <si>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</si>
  <si>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</si>
  <si>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</si>
  <si>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</si>
  <si>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</si>
  <si>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</si>
  <si>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</si>
  <si>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</si>
  <si>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</si>
  <si>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</si>
  <si>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</si>
  <si>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</si>
  <si>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</si>
  <si>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</si>
  <si>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</si>
  <si>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</si>
  <si>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</si>
  <si>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</si>
  <si>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</si>
  <si>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</si>
  <si>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</si>
  <si>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</si>
  <si>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</si>
  <si>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</si>
  <si>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</si>
  <si>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</si>
  <si>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</si>
  <si>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</si>
  <si>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</si>
  <si>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</si>
  <si>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</si>
  <si>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</si>
  <si>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</si>
  <si>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</si>
  <si>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</si>
  <si>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</si>
  <si>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</si>
  <si>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</si>
  <si>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</si>
  <si>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</si>
  <si>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</si>
  <si>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</si>
  <si>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</si>
  <si>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</si>
  <si>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</si>
  <si>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</si>
  <si>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</si>
  <si>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</si>
  <si>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</si>
  <si>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</si>
  <si>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</si>
  <si>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</si>
  <si>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</si>
  <si>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</si>
  <si>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</si>
  <si>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</si>
  <si>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</si>
  <si>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</si>
  <si>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</si>
  <si>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</si>
  <si>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</si>
  <si>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</si>
  <si>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</si>
  <si>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</si>
  <si>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</si>
  <si>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</si>
  <si>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</si>
  <si>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</si>
  <si>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</si>
  <si>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</si>
  <si>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</si>
  <si>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</si>
  <si>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</si>
  <si>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</si>
  <si>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</si>
  <si>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</si>
  <si>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</si>
  <si>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</si>
  <si>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</si>
  <si>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</si>
  <si>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</si>
  <si>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</si>
  <si>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</si>
  <si>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</si>
  <si>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</si>
  <si>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</si>
  <si>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</si>
  <si>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</si>
  <si>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</si>
  <si>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</si>
  <si>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</si>
  <si>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</si>
  <si>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</si>
  <si>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</si>
  <si>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</si>
  <si>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</si>
  <si>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</si>
  <si>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</si>
  <si>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</si>
  <si>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</si>
  <si>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</si>
  <si>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</si>
  <si>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</si>
  <si>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</si>
  <si>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</si>
  <si>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</si>
  <si>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</si>
  <si>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</si>
  <si>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</si>
  <si>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</si>
  <si>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</si>
  <si>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</si>
  <si>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</si>
  <si>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</si>
  <si>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</si>
  <si>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</si>
  <si>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</si>
  <si>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</si>
  <si>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</si>
  <si>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</si>
  <si>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</si>
  <si>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</si>
  <si>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</si>
  <si>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</si>
  <si>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</si>
  <si>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</si>
  <si>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</si>
  <si>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</si>
  <si>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</si>
  <si>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</si>
  <si>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</si>
  <si>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</si>
  <si>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</si>
  <si>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</si>
  <si>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</si>
  <si>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</si>
  <si>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</si>
  <si>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</si>
  <si>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</si>
  <si>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</si>
  <si>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</si>
  <si>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</si>
  <si>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</si>
  <si>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</si>
  <si>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</si>
  <si>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</si>
  <si>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</si>
  <si>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</si>
  <si>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</si>
  <si>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</si>
  <si>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</si>
  <si>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</si>
  <si>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</si>
  <si>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</si>
  <si>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</si>
  <si>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</si>
  <si>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</si>
  <si>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</si>
  <si>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</si>
  <si>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</si>
  <si>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</si>
  <si>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</si>
  <si>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</si>
  <si>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</si>
  <si>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</si>
  <si>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</si>
  <si>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</si>
  <si>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</si>
  <si>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</si>
  <si>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</si>
  <si>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</si>
  <si>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</si>
  <si>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</si>
  <si>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</si>
  <si>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</si>
  <si>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</si>
  <si>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</si>
  <si>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</si>
  <si>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</si>
  <si>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</si>
  <si>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</si>
  <si>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</si>
  <si>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</si>
  <si>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</si>
  <si>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</si>
  <si>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</si>
  <si>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</si>
  <si>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</si>
  <si>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</si>
  <si>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</si>
  <si>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</si>
  <si>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</si>
  <si>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</si>
  <si>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</si>
  <si>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</si>
  <si>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</si>
  <si>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</si>
  <si>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</si>
  <si>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</si>
  <si>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</si>
  <si>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</si>
  <si>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</si>
  <si>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</si>
  <si>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</si>
  <si>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</si>
  <si>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</si>
  <si>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</si>
  <si>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</si>
  <si>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</si>
  <si>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</si>
  <si>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</si>
  <si>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</si>
  <si>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</si>
  <si>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</si>
  <si>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</si>
  <si>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</si>
  <si>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</si>
  <si>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</si>
  <si>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</si>
  <si>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</si>
  <si>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</si>
  <si>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</si>
  <si>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</si>
  <si>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</si>
  <si>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</si>
  <si>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</si>
  <si>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</si>
  <si>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</si>
  <si>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</si>
  <si>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</si>
  <si>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</si>
  <si>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</si>
  <si>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</si>
  <si>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</si>
  <si>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</si>
  <si>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</si>
  <si>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</si>
  <si>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</si>
  <si>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</si>
  <si>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</si>
  <si>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</si>
  <si>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</si>
  <si>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</si>
  <si>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</si>
  <si>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</si>
  <si>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</si>
  <si>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</si>
  <si>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</si>
  <si>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</si>
  <si>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</si>
  <si>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</si>
  <si>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</si>
  <si>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</si>
  <si>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</si>
  <si>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</si>
  <si>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</si>
  <si>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</si>
  <si>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</si>
  <si>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</si>
  <si>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</si>
  <si>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</si>
  <si>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</si>
  <si>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</si>
  <si>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</si>
  <si>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</si>
  <si>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</si>
  <si>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</si>
  <si>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</si>
  <si>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</si>
  <si>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</si>
  <si>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</si>
  <si>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</si>
  <si>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</si>
  <si>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</si>
  <si>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</si>
  <si>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</si>
  <si>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</si>
  <si>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</si>
  <si>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</si>
  <si>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</si>
  <si>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</si>
  <si>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</si>
  <si>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</si>
  <si>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</si>
  <si>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</si>
  <si>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</si>
  <si>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</si>
  <si>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</si>
  <si>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</si>
  <si>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</si>
  <si>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</si>
  <si>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</si>
  <si>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</si>
  <si>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</si>
  <si>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</si>
  <si>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</si>
  <si>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</si>
  <si>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</si>
  <si>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</si>
  <si>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</si>
  <si>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</si>
  <si>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</si>
  <si>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</si>
  <si>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</si>
  <si>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</si>
  <si>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</si>
  <si>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</si>
  <si>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</si>
  <si>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</si>
  <si>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</si>
  <si>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</si>
  <si>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</si>
  <si>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</si>
  <si>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</si>
  <si>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</si>
  <si>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</si>
  <si>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</si>
  <si>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</si>
  <si>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</si>
  <si>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</si>
  <si>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</si>
  <si>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</si>
  <si>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</si>
  <si>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</si>
  <si>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</si>
  <si>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</si>
  <si>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</si>
  <si>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</si>
  <si>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</si>
  <si>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</si>
  <si>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</si>
  <si>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</si>
  <si>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</si>
  <si>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</si>
  <si>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</si>
  <si>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</si>
  <si>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</si>
  <si>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</si>
  <si>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</si>
  <si>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</si>
  <si>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</si>
  <si>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</si>
  <si>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</si>
  <si>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</si>
  <si>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</si>
  <si>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</si>
  <si>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</si>
  <si>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</si>
  <si>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</si>
  <si>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</si>
  <si>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</si>
  <si>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</si>
  <si>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</si>
  <si>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</si>
  <si>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</si>
  <si>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</si>
  <si>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</si>
  <si>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</si>
  <si>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</si>
  <si>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</si>
  <si>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</si>
  <si>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</si>
  <si>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</si>
  <si>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</si>
  <si>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</si>
  <si>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</si>
  <si>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</si>
  <si>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</si>
  <si>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</si>
  <si>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</si>
  <si>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</si>
  <si>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</si>
  <si>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</si>
  <si>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</si>
  <si>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</si>
  <si>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</si>
  <si>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</si>
  <si>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</si>
  <si>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</si>
  <si>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</si>
  <si>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</si>
  <si>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</si>
  <si>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</si>
  <si>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</si>
  <si>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</si>
  <si>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</si>
  <si>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</si>
  <si>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</si>
  <si>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</si>
  <si>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</si>
  <si>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</si>
  <si>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</si>
  <si>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</si>
  <si>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</si>
  <si>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</si>
  <si>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</si>
  <si>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</si>
  <si>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</si>
  <si>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</si>
  <si>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</si>
  <si>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</si>
  <si>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</si>
  <si>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</si>
  <si>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</si>
  <si>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</si>
  <si>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</si>
  <si>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</si>
  <si>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</si>
  <si>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</si>
  <si>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</si>
  <si>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</si>
  <si>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</si>
  <si>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</si>
  <si>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</si>
  <si>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</si>
  <si>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</si>
  <si>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</si>
  <si>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</si>
  <si>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</si>
  <si>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</si>
  <si>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</si>
  <si>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</si>
  <si>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</si>
  <si>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</si>
  <si>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</si>
  <si>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</si>
  <si>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</si>
  <si>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</si>
  <si>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</si>
  <si>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</si>
  <si>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</si>
  <si>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</si>
  <si>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</si>
  <si>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</si>
  <si>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</si>
  <si>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</si>
  <si>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</si>
  <si>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</si>
  <si>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</si>
  <si>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</si>
  <si>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</si>
  <si>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</si>
  <si>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</si>
  <si>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</si>
  <si>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</si>
  <si>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</si>
  <si>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</si>
  <si>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</si>
  <si>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</si>
  <si>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</si>
  <si>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</si>
  <si>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</si>
  <si>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</si>
  <si>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</si>
  <si>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</si>
  <si>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</si>
  <si>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</si>
  <si>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</si>
  <si>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</si>
  <si>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</si>
  <si>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</si>
  <si>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</si>
  <si>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</si>
  <si>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</si>
  <si>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</si>
  <si>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</si>
  <si>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</si>
  <si>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</si>
  <si>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</si>
  <si>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</si>
  <si>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</si>
  <si>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</si>
  <si>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</si>
  <si>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</si>
  <si>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</si>
  <si>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</si>
  <si>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</si>
  <si>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</si>
  <si>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</si>
  <si>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</si>
  <si>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</si>
  <si>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</si>
  <si>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</si>
  <si>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</si>
  <si>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</si>
  <si>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</si>
  <si>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</si>
  <si>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</si>
  <si>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</si>
  <si>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</si>
  <si>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</si>
  <si>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</si>
  <si>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</si>
  <si>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</si>
  <si>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</si>
  <si>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</si>
  <si>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</si>
  <si>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</si>
  <si>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</si>
  <si>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</si>
  <si>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</si>
  <si>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</si>
  <si>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</si>
  <si>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</si>
  <si>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</si>
  <si>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</si>
  <si>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</si>
  <si>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</si>
  <si>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</si>
  <si>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</si>
  <si>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</si>
  <si>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</si>
  <si>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</si>
  <si>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</si>
  <si>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</si>
  <si>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</si>
  <si>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</si>
  <si>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</si>
  <si>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</si>
  <si>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</si>
  <si>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</si>
  <si>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</si>
  <si>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</si>
  <si>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</si>
  <si>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</si>
  <si>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</si>
  <si>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</si>
  <si>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</si>
  <si>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</si>
  <si>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</si>
  <si>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</si>
  <si>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</si>
  <si>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</si>
  <si>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</si>
  <si>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</si>
  <si>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</si>
  <si>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</si>
  <si>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</si>
  <si>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</si>
  <si>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</si>
  <si>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</si>
  <si>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</si>
  <si>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</si>
  <si>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</si>
  <si>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</si>
  <si>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</si>
  <si>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</si>
  <si>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</si>
  <si>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</si>
  <si>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</si>
  <si>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</si>
  <si>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</si>
  <si>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</si>
  <si>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</si>
  <si>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</si>
  <si>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</si>
  <si>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</si>
  <si>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</si>
  <si>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</si>
  <si>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</si>
  <si>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</si>
  <si>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</si>
  <si>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</si>
  <si>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</si>
  <si>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</si>
  <si>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</si>
  <si>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</si>
  <si>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</si>
  <si>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</si>
  <si>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</si>
  <si>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</si>
  <si>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</si>
  <si>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</si>
  <si>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</si>
  <si>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</si>
  <si>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</si>
  <si>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</si>
  <si>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</si>
  <si>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</si>
  <si>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</si>
  <si>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</si>
  <si>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</si>
  <si>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</si>
  <si>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</si>
  <si>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</si>
  <si>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</si>
  <si>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</si>
  <si>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</si>
  <si>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</si>
  <si>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</si>
  <si>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</si>
  <si>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</si>
  <si>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</si>
  <si>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</si>
  <si>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</si>
  <si>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</si>
  <si>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</si>
  <si>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</si>
  <si>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</si>
  <si>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</si>
  <si>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</si>
  <si>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</si>
  <si>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</si>
  <si>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</si>
  <si>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</si>
  <si>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</si>
  <si>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</si>
  <si>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</si>
  <si>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</si>
  <si>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</si>
  <si>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</si>
  <si>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</si>
  <si>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</si>
  <si>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</si>
  <si>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</si>
  <si>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</si>
  <si>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</si>
  <si>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</si>
  <si>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</si>
  <si>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</si>
  <si>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</si>
  <si>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</si>
  <si>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</si>
  <si>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</si>
  <si>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</si>
  <si>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</si>
  <si>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</si>
  <si>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</si>
  <si>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</si>
  <si>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</si>
  <si>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</si>
  <si>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</si>
  <si>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</si>
  <si>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</si>
  <si>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</si>
  <si>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</si>
  <si>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</si>
  <si>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</si>
  <si>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</si>
  <si>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</si>
  <si>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</si>
  <si>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</si>
  <si>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</si>
  <si>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</si>
  <si>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</si>
  <si>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</si>
  <si>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</si>
  <si>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</si>
  <si>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</si>
  <si>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</si>
  <si>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</si>
  <si>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</si>
  <si>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</si>
  <si>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</si>
  <si>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</si>
  <si>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</si>
  <si>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</si>
  <si>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</si>
  <si>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</si>
  <si>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</si>
  <si>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</si>
  <si>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</si>
  <si>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</si>
  <si>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</si>
  <si>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</si>
  <si>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</si>
  <si>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</si>
  <si>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</si>
  <si>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</si>
  <si>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</si>
  <si>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</si>
  <si>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</si>
  <si>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</si>
  <si>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</si>
  <si>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</si>
  <si>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</si>
  <si>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</si>
  <si>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</si>
  <si>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</si>
  <si>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</si>
  <si>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</si>
  <si>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</si>
  <si>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</si>
  <si>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</si>
  <si>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</si>
  <si>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</si>
  <si>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</si>
  <si>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</si>
  <si>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</si>
  <si>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</si>
  <si>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</si>
  <si>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</si>
  <si>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</si>
  <si>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</si>
  <si>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</si>
  <si>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</si>
  <si>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</si>
  <si>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</si>
  <si>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</si>
  <si>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</si>
  <si>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</si>
  <si>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</si>
  <si>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</si>
  <si>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</si>
  <si>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</si>
  <si>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</si>
  <si>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</si>
  <si>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</si>
  <si>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</si>
  <si>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</si>
  <si>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</si>
  <si>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</si>
  <si>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</si>
  <si>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</si>
  <si>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</si>
  <si>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</si>
  <si>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</si>
  <si>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</si>
  <si>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</si>
  <si>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</si>
  <si>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</si>
  <si>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</si>
  <si>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</si>
  <si>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</si>
  <si>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</si>
  <si>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</si>
  <si>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</si>
  <si>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</si>
  <si>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</si>
  <si>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</si>
  <si>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</si>
  <si>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</si>
  <si>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</si>
  <si>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</si>
  <si>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</si>
  <si>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</si>
  <si>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</si>
  <si>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</si>
  <si>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</si>
  <si>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</si>
  <si>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</si>
  <si>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</si>
  <si>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</si>
  <si>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</si>
  <si>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</si>
  <si>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</si>
  <si>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</si>
  <si>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</si>
  <si>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</si>
  <si>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</si>
  <si>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</si>
  <si>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</si>
  <si>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</si>
  <si>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</si>
  <si>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</si>
  <si>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</si>
  <si>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</si>
  <si>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</si>
  <si>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</si>
  <si>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</si>
  <si>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</si>
  <si>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</si>
  <si>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</si>
  <si>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</si>
  <si>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</si>
  <si>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</si>
  <si>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</si>
  <si>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</si>
  <si>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</si>
  <si>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</si>
  <si>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</si>
  <si>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</si>
  <si>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</si>
  <si>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</si>
  <si>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</si>
  <si>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</si>
  <si>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</si>
  <si>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</si>
  <si>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</si>
  <si>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</si>
  <si>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</si>
  <si>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</si>
  <si>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</si>
  <si>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</si>
  <si>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</si>
  <si>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</si>
  <si>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</si>
  <si>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</si>
  <si>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</si>
  <si>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</si>
  <si>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</si>
  <si>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</si>
  <si>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</si>
  <si>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</si>
  <si>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</si>
  <si>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</si>
  <si>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</si>
  <si>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</si>
  <si>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</si>
  <si>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</si>
  <si>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</si>
  <si>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</si>
  <si>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</si>
  <si>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</si>
  <si>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</si>
  <si>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</si>
  <si>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</si>
  <si>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</si>
  <si>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</si>
  <si>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</si>
  <si>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</si>
  <si>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</si>
  <si>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</si>
  <si>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</si>
  <si>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</si>
  <si>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</si>
  <si>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</si>
  <si>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</si>
  <si>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</si>
  <si>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</si>
  <si>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</si>
  <si>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</si>
  <si>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</si>
  <si>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</si>
  <si>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</si>
  <si>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</si>
  <si>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</si>
  <si>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</si>
  <si>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</si>
  <si>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</si>
  <si>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</si>
  <si>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</si>
  <si>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</si>
  <si>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</si>
  <si>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</si>
  <si>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</si>
  <si>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</si>
  <si>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</si>
  <si>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</si>
  <si>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</si>
  <si>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</si>
  <si>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</si>
  <si>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</si>
  <si>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</si>
  <si>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</si>
  <si>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</si>
  <si>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</si>
  <si>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</si>
  <si>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</si>
  <si>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</si>
  <si>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</si>
  <si>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</si>
  <si>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</si>
  <si>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</si>
  <si>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</si>
  <si>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</si>
  <si>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</si>
  <si>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</si>
  <si>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</si>
  <si>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</si>
  <si>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</si>
  <si>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</si>
  <si>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</si>
  <si>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</si>
  <si>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</si>
  <si>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</si>
  <si>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</si>
  <si>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</si>
  <si>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</si>
  <si>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</si>
  <si>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</si>
  <si>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</si>
  <si>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</si>
  <si>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</si>
  <si>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</si>
  <si>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</si>
  <si>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</si>
  <si>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</si>
  <si>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</si>
  <si>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</si>
  <si>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</si>
  <si>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</si>
  <si>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</si>
  <si>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</si>
  <si>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</si>
  <si>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</si>
  <si>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</si>
  <si>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</si>
  <si>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</si>
  <si>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</si>
  <si>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</si>
  <si>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</si>
  <si>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</si>
  <si>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</si>
  <si>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</si>
  <si>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</si>
  <si>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</si>
  <si>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</si>
  <si>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</si>
  <si>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</si>
  <si>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</si>
  <si>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</si>
  <si>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</si>
  <si>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</si>
  <si>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</si>
  <si>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</si>
  <si>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</si>
  <si>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</si>
  <si>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</si>
  <si>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</si>
  <si>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</si>
  <si>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</si>
  <si>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</si>
  <si>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</si>
  <si>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</si>
  <si>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</si>
  <si>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</si>
  <si>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</si>
  <si>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</si>
  <si>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</si>
  <si>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</si>
  <si>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</si>
  <si>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</si>
  <si>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</si>
  <si>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</si>
  <si>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</si>
  <si>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</si>
  <si>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</si>
  <si>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</si>
  <si>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</si>
  <si>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</si>
  <si>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</si>
  <si>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</si>
  <si>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</si>
  <si>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</si>
  <si>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</si>
  <si>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</si>
  <si>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</si>
  <si>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</si>
  <si>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</si>
  <si>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</si>
  <si>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</si>
  <si>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</si>
  <si>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</si>
  <si>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</si>
  <si>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</si>
  <si>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</si>
  <si>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</si>
  <si>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</si>
  <si>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</si>
  <si>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</si>
  <si>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</si>
  <si>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</si>
  <si>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</si>
  <si>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</si>
  <si>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</si>
  <si>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</si>
  <si>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</si>
  <si>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</si>
  <si>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</si>
  <si>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</si>
  <si>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</si>
  <si>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</si>
  <si>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</si>
  <si>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</si>
  <si>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</si>
  <si>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</si>
  <si>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</si>
  <si>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</si>
  <si>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</si>
  <si>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</si>
  <si>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</si>
  <si>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</si>
  <si>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</si>
  <si>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</si>
  <si>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</si>
  <si>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</si>
  <si>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</si>
  <si>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</si>
  <si>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</si>
  <si>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</si>
  <si>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</si>
  <si>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</si>
  <si>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</si>
  <si>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</si>
  <si>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</si>
  <si>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</si>
  <si>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</si>
  <si>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</si>
  <si>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</si>
  <si>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</si>
  <si>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</si>
  <si>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</si>
  <si>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</si>
  <si>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</si>
  <si>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</si>
  <si>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</si>
  <si>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</si>
  <si>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</si>
  <si>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</si>
  <si>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</si>
  <si>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</si>
  <si>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</si>
  <si>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</si>
  <si>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</si>
  <si>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</si>
  <si>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</si>
  <si>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</si>
  <si>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</si>
  <si>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</si>
  <si>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</si>
  <si>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</si>
  <si>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</si>
  <si>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</si>
  <si>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</si>
  <si>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</si>
  <si>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</si>
  <si>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</si>
  <si>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</si>
  <si>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</si>
  <si>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</si>
  <si>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</si>
  <si>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</si>
  <si>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</si>
  <si>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</si>
  <si>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</si>
  <si>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</si>
  <si>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</si>
  <si>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</si>
  <si>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</si>
  <si>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</si>
  <si>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</si>
  <si>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</si>
  <si>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</si>
  <si>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</si>
  <si>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</si>
  <si>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</si>
  <si>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</si>
  <si>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</si>
  <si>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</si>
  <si>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</si>
  <si>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</si>
  <si>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</si>
  <si>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</si>
  <si>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</si>
  <si>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</si>
  <si>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</si>
  <si>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</si>
  <si>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</si>
  <si>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</si>
  <si>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</si>
  <si>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</si>
  <si>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</si>
  <si>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</si>
  <si>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</si>
  <si>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</si>
  <si>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</si>
  <si>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</si>
  <si>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</si>
  <si>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</si>
  <si>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</si>
  <si>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</si>
  <si>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</si>
  <si>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</si>
  <si>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</si>
  <si>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</si>
  <si>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</si>
  <si>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</si>
  <si>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</si>
  <si>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</si>
  <si>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</si>
  <si>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</si>
  <si>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</si>
  <si>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</si>
  <si>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</si>
  <si>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</si>
  <si>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</si>
  <si>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</si>
  <si>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</si>
  <si>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</si>
  <si>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</si>
  <si>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</si>
  <si>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</si>
  <si>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</si>
  <si>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</si>
  <si>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</si>
  <si>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</si>
  <si>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</si>
  <si>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</si>
  <si>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</si>
  <si>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</si>
  <si>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</si>
  <si>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</si>
  <si>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</si>
  <si>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</si>
  <si>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</si>
  <si>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</si>
  <si>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</si>
  <si>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</si>
  <si>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</si>
  <si>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</si>
  <si>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</si>
  <si>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</si>
  <si>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</si>
  <si>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</si>
  <si>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</si>
  <si>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</si>
  <si>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</si>
  <si>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</si>
  <si>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</si>
  <si>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</si>
  <si>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</si>
  <si>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</si>
  <si>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</si>
  <si>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</si>
  <si>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</si>
  <si>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</si>
  <si>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</si>
  <si>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</si>
  <si>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</si>
  <si>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</si>
  <si>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</si>
  <si>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</si>
  <si>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</si>
  <si>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</si>
  <si>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</si>
  <si>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</si>
  <si>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</si>
  <si>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</si>
  <si>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</si>
  <si>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</si>
  <si>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</si>
  <si>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</si>
  <si>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</si>
  <si>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</si>
  <si>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</si>
  <si>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</si>
  <si>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</si>
  <si>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</si>
  <si>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</si>
  <si>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</si>
  <si>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</si>
  <si>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</si>
  <si>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</si>
  <si>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</si>
  <si>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</si>
  <si>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</si>
  <si>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</si>
  <si>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</si>
  <si>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</si>
  <si>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</si>
  <si>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</si>
  <si>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</si>
  <si>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</si>
  <si>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</si>
  <si>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</si>
  <si>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</si>
  <si>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</si>
  <si>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</si>
  <si>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</si>
  <si>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</si>
  <si>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</si>
  <si>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</si>
  <si>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</si>
  <si>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</si>
  <si>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</si>
  <si>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</si>
  <si>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</si>
  <si>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</si>
  <si>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</si>
  <si>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</si>
  <si>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</si>
  <si>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</si>
  <si>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</si>
  <si>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</si>
  <si>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</si>
  <si>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</si>
  <si>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</si>
  <si>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</si>
  <si>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</si>
  <si>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</si>
  <si>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</si>
  <si>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</si>
  <si>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</si>
  <si>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</si>
  <si>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</si>
  <si>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</si>
  <si>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</si>
  <si>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</si>
  <si>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76.26.16.1023</t>
  </si>
  <si>
    <t>76.26.19.0298</t>
  </si>
  <si>
    <t>76.26.18.866</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</si>
  <si>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</si>
  <si>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</si>
  <si>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</si>
  <si>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</si>
  <si>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</si>
  <si>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</si>
  <si>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</si>
  <si>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</si>
  <si>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</si>
  <si>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</si>
  <si>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</si>
  <si>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</si>
  <si>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</si>
  <si>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</si>
  <si>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</si>
  <si>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</si>
  <si>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</si>
  <si>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</si>
  <si>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</si>
  <si>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</si>
  <si>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</si>
  <si>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</si>
  <si>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</si>
  <si>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</si>
  <si>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</si>
  <si>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</si>
  <si>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</si>
  <si>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</si>
  <si>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</si>
  <si>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</si>
  <si>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</si>
  <si>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</si>
  <si>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Valle del Cauca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</si>
  <si>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</si>
  <si>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</si>
  <si>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</si>
  <si>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</si>
  <si>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</si>
  <si>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</si>
  <si>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</si>
  <si>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</si>
  <si>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</si>
  <si>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</si>
  <si>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</si>
  <si>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</si>
  <si>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</si>
  <si>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</si>
  <si>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2021-19-10000648</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</si>
  <si>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</si>
  <si>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ICBF Regional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</si>
  <si>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 El Tambo, Piendamó y Silvia.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</si>
</sst>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4" zoomScale="85" zoomScaleNormal="85"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421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421</v>
      </c>
      <c r="J20" s="149" t="s">
        <v>458</v>
      </c>
      <c r="K20" s="150">
        <v>2341771335</v>
      </c>
      <c r="L20" s="151"/>
      <c r="M20" s="151">
        <v>44561</v>
      </c>
      <c r="N20" s="134">
        <f>+(M20-L20)/30</f>
        <v>1485.3666666666666</v>
      </c>
      <c r="O20" s="137"/>
      <c r="U20" s="133"/>
      <c r="V20" s="105">
        <f ca="1">NOW()</f>
        <v>44193.784255902778</v>
      </c>
      <c r="W20" s="105">
        <f ca="1">NOW()</f>
        <v>44193.784255902778</v>
      </c>
    </row>
    <row r="21" spans="1:23" ht="30" customHeight="1" outlineLevel="1" x14ac:dyDescent="0.25">
      <c r="A21" s="9"/>
      <c r="B21" s="71"/>
      <c r="C21" s="5"/>
      <c r="D21" s="5"/>
      <c r="E21" s="5"/>
      <c r="F21" s="5"/>
      <c r="G21" s="5"/>
      <c r="H21" s="70"/>
      <c r="I21" s="148" t="s">
        <v>421</v>
      </c>
      <c r="J21" s="149" t="s">
        <v>441</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2728</v>
      </c>
      <c r="C48" s="111" t="s">
        <v>31</v>
      </c>
      <c r="D48" s="110" t="s">
        <v>2710</v>
      </c>
      <c r="E48" s="144">
        <v>43754</v>
      </c>
      <c r="F48" s="144">
        <v>43819</v>
      </c>
      <c r="G48" s="159">
        <f>IF(AND(E48&lt;&gt;"",F48&lt;&gt;""),((F48-E48)/30),"")</f>
        <v>2.1666666666666665</v>
      </c>
      <c r="H48" s="113" t="s">
        <v>2729</v>
      </c>
      <c r="I48" s="112" t="s">
        <v>421</v>
      </c>
      <c r="J48" s="112" t="s">
        <v>444</v>
      </c>
      <c r="K48" s="115">
        <v>177320208</v>
      </c>
      <c r="L48" s="114" t="s">
        <v>1148</v>
      </c>
      <c r="M48" s="116">
        <v>1</v>
      </c>
      <c r="N48" s="114" t="s">
        <v>27</v>
      </c>
      <c r="O48" s="114" t="s">
        <v>1148</v>
      </c>
      <c r="P48" s="78"/>
    </row>
    <row r="49" spans="1:16" s="6" customFormat="1" ht="24.75" customHeight="1" x14ac:dyDescent="0.25">
      <c r="A49" s="142">
        <v>2</v>
      </c>
      <c r="B49" s="121" t="s">
        <v>2711</v>
      </c>
      <c r="C49" s="111" t="s">
        <v>31</v>
      </c>
      <c r="D49" s="110" t="s">
        <v>2678</v>
      </c>
      <c r="E49" s="144">
        <v>43449</v>
      </c>
      <c r="F49" s="144">
        <v>43921</v>
      </c>
      <c r="G49" s="159">
        <f t="shared" ref="G49:G50" si="2">IF(AND(E49&lt;&gt;"",F49&lt;&gt;""),((F49-E49)/30),"")</f>
        <v>15.733333333333333</v>
      </c>
      <c r="H49" s="121" t="s">
        <v>2679</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2711</v>
      </c>
      <c r="C50" s="111" t="s">
        <v>31</v>
      </c>
      <c r="D50" s="110" t="s">
        <v>2680</v>
      </c>
      <c r="E50" s="144">
        <v>43405</v>
      </c>
      <c r="F50" s="144">
        <v>43434</v>
      </c>
      <c r="G50" s="159">
        <f t="shared" si="2"/>
        <v>0.96666666666666667</v>
      </c>
      <c r="H50" s="118" t="s">
        <v>2681</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2711</v>
      </c>
      <c r="C51" s="111" t="s">
        <v>31</v>
      </c>
      <c r="D51" s="110" t="s">
        <v>2682</v>
      </c>
      <c r="E51" s="144">
        <v>43313</v>
      </c>
      <c r="F51" s="144">
        <v>43449</v>
      </c>
      <c r="G51" s="159">
        <f t="shared" ref="G51:G107" si="3">IF(AND(E51&lt;&gt;"",F51&lt;&gt;""),((F51-E51)/30),"")</f>
        <v>4.5333333333333332</v>
      </c>
      <c r="H51" s="113" t="s">
        <v>2683</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2711</v>
      </c>
      <c r="C52" s="111" t="s">
        <v>31</v>
      </c>
      <c r="D52" s="110" t="s">
        <v>2684</v>
      </c>
      <c r="E52" s="144">
        <v>43085</v>
      </c>
      <c r="F52" s="144">
        <v>43404</v>
      </c>
      <c r="G52" s="159">
        <f t="shared" si="3"/>
        <v>10.633333333333333</v>
      </c>
      <c r="H52" s="118" t="s">
        <v>2685</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2711</v>
      </c>
      <c r="C53" s="111" t="s">
        <v>31</v>
      </c>
      <c r="D53" s="110" t="s">
        <v>2676</v>
      </c>
      <c r="E53" s="144">
        <v>42667</v>
      </c>
      <c r="F53" s="144">
        <v>43312</v>
      </c>
      <c r="G53" s="159">
        <f t="shared" si="3"/>
        <v>21.5</v>
      </c>
      <c r="H53" s="118" t="s">
        <v>2686</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2711</v>
      </c>
      <c r="C54" s="111" t="s">
        <v>31</v>
      </c>
      <c r="D54" s="110" t="s">
        <v>2687</v>
      </c>
      <c r="E54" s="144">
        <v>42398</v>
      </c>
      <c r="F54" s="144">
        <v>42674</v>
      </c>
      <c r="G54" s="159">
        <f t="shared" si="3"/>
        <v>9.1999999999999993</v>
      </c>
      <c r="H54" s="113" t="s">
        <v>2688</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2711</v>
      </c>
      <c r="C55" s="111" t="s">
        <v>31</v>
      </c>
      <c r="D55" s="110" t="s">
        <v>2689</v>
      </c>
      <c r="E55" s="144">
        <v>42675</v>
      </c>
      <c r="F55" s="144">
        <v>42735</v>
      </c>
      <c r="G55" s="159">
        <f t="shared" si="3"/>
        <v>2</v>
      </c>
      <c r="H55" s="113" t="s">
        <v>2690</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2711</v>
      </c>
      <c r="C56" s="111" t="s">
        <v>31</v>
      </c>
      <c r="D56" s="110" t="s">
        <v>2691</v>
      </c>
      <c r="E56" s="144">
        <v>42398</v>
      </c>
      <c r="F56" s="144">
        <v>42674</v>
      </c>
      <c r="G56" s="159">
        <f t="shared" si="3"/>
        <v>9.1999999999999993</v>
      </c>
      <c r="H56" s="113" t="s">
        <v>2690</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2711</v>
      </c>
      <c r="C57" s="65" t="s">
        <v>31</v>
      </c>
      <c r="D57" s="63" t="s">
        <v>2692</v>
      </c>
      <c r="E57" s="144">
        <v>41771</v>
      </c>
      <c r="F57" s="144">
        <v>41912</v>
      </c>
      <c r="G57" s="159">
        <f t="shared" si="3"/>
        <v>4.7</v>
      </c>
      <c r="H57" s="64" t="s">
        <v>2688</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2711</v>
      </c>
      <c r="C58" s="65" t="s">
        <v>31</v>
      </c>
      <c r="D58" s="63" t="s">
        <v>2693</v>
      </c>
      <c r="E58" s="144">
        <v>42716</v>
      </c>
      <c r="F58" s="144">
        <v>43084</v>
      </c>
      <c r="G58" s="159">
        <f t="shared" si="3"/>
        <v>12.266666666666667</v>
      </c>
      <c r="H58" s="64" t="s">
        <v>2694</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2711</v>
      </c>
      <c r="C59" s="65" t="s">
        <v>31</v>
      </c>
      <c r="D59" s="63" t="s">
        <v>2695</v>
      </c>
      <c r="E59" s="144">
        <v>43449</v>
      </c>
      <c r="F59" s="144">
        <v>43921</v>
      </c>
      <c r="G59" s="159">
        <f t="shared" si="3"/>
        <v>15.733333333333333</v>
      </c>
      <c r="H59" s="64" t="s">
        <v>2696</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2711</v>
      </c>
      <c r="C60" s="65" t="s">
        <v>31</v>
      </c>
      <c r="D60" s="63" t="s">
        <v>2697</v>
      </c>
      <c r="E60" s="144">
        <v>43313</v>
      </c>
      <c r="F60" s="144">
        <v>43449</v>
      </c>
      <c r="G60" s="159">
        <f t="shared" si="3"/>
        <v>4.5333333333333332</v>
      </c>
      <c r="H60" s="64" t="s">
        <v>2698</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2711</v>
      </c>
      <c r="C61" s="65" t="s">
        <v>31</v>
      </c>
      <c r="D61" s="63" t="s">
        <v>2699</v>
      </c>
      <c r="E61" s="144">
        <v>42667</v>
      </c>
      <c r="F61" s="144">
        <v>43312</v>
      </c>
      <c r="G61" s="159">
        <f t="shared" si="3"/>
        <v>21.5</v>
      </c>
      <c r="H61" s="64" t="s">
        <v>2700</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2711</v>
      </c>
      <c r="C62" s="65" t="s">
        <v>31</v>
      </c>
      <c r="D62" s="63" t="s">
        <v>2701</v>
      </c>
      <c r="E62" s="144">
        <v>42398</v>
      </c>
      <c r="F62" s="144">
        <v>42674</v>
      </c>
      <c r="G62" s="159">
        <f t="shared" si="3"/>
        <v>9.1999999999999993</v>
      </c>
      <c r="H62" s="64" t="s">
        <v>2702</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2711</v>
      </c>
      <c r="C63" s="65" t="s">
        <v>31</v>
      </c>
      <c r="D63" s="63" t="s">
        <v>2704</v>
      </c>
      <c r="E63" s="144">
        <v>42398</v>
      </c>
      <c r="F63" s="144">
        <v>42674</v>
      </c>
      <c r="G63" s="159">
        <f t="shared" si="3"/>
        <v>9.1999999999999993</v>
      </c>
      <c r="H63" s="64" t="s">
        <v>2703</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2711</v>
      </c>
      <c r="C64" s="65" t="s">
        <v>31</v>
      </c>
      <c r="D64" s="63" t="s">
        <v>2705</v>
      </c>
      <c r="E64" s="144">
        <v>43449</v>
      </c>
      <c r="F64" s="144">
        <v>43890</v>
      </c>
      <c r="G64" s="159">
        <f t="shared" si="3"/>
        <v>14.7</v>
      </c>
      <c r="H64" s="64" t="s">
        <v>2706</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2711</v>
      </c>
      <c r="C65" s="65" t="s">
        <v>31</v>
      </c>
      <c r="D65" s="63" t="s">
        <v>2707</v>
      </c>
      <c r="E65" s="144">
        <v>43116</v>
      </c>
      <c r="F65" s="144">
        <v>43382</v>
      </c>
      <c r="G65" s="159">
        <f t="shared" si="3"/>
        <v>8.8666666666666671</v>
      </c>
      <c r="H65" s="64" t="s">
        <v>2708</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2711</v>
      </c>
      <c r="C66" s="65" t="s">
        <v>31</v>
      </c>
      <c r="D66" s="63" t="s">
        <v>2709</v>
      </c>
      <c r="E66" s="144">
        <v>41711</v>
      </c>
      <c r="F66" s="144">
        <v>41912</v>
      </c>
      <c r="G66" s="159">
        <f t="shared" si="3"/>
        <v>6.7</v>
      </c>
      <c r="H66" s="64" t="s">
        <v>2688</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121" t="s">
        <v>2711</v>
      </c>
      <c r="C67" s="65" t="s">
        <v>31</v>
      </c>
      <c r="D67" s="63" t="s">
        <v>2677</v>
      </c>
      <c r="E67" s="144">
        <v>43482</v>
      </c>
      <c r="F67" s="144">
        <v>43819</v>
      </c>
      <c r="G67" s="159">
        <f t="shared" si="3"/>
        <v>11.233333333333333</v>
      </c>
      <c r="H67" s="64" t="s">
        <v>2727</v>
      </c>
      <c r="I67" s="63" t="s">
        <v>1155</v>
      </c>
      <c r="J67" s="63" t="s">
        <v>1063</v>
      </c>
      <c r="K67" s="66">
        <v>3369739798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2712</v>
      </c>
      <c r="E114" s="144">
        <v>43882</v>
      </c>
      <c r="F114" s="144">
        <v>44196</v>
      </c>
      <c r="G114" s="159">
        <f>IF(AND(E114&lt;&gt;"",F114&lt;&gt;""),((F114-E114)/30),"")</f>
        <v>10.466666666666667</v>
      </c>
      <c r="H114" s="121" t="s">
        <v>2713</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2714</v>
      </c>
      <c r="E115" s="144">
        <v>43882</v>
      </c>
      <c r="F115" s="144">
        <v>44196</v>
      </c>
      <c r="G115" s="159">
        <f t="shared" ref="G115:G116" si="4">IF(AND(E115&lt;&gt;"",F115&lt;&gt;""),((F115-E115)/30),"")</f>
        <v>10.466666666666667</v>
      </c>
      <c r="H115" s="64" t="s">
        <v>2715</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2717</v>
      </c>
      <c r="E116" s="144">
        <v>44167</v>
      </c>
      <c r="F116" s="144">
        <v>44773</v>
      </c>
      <c r="G116" s="159">
        <f t="shared" si="4"/>
        <v>20.2</v>
      </c>
      <c r="H116" s="64" t="s">
        <v>2716</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2718</v>
      </c>
      <c r="E117" s="144">
        <v>44167</v>
      </c>
      <c r="F117" s="144">
        <v>44773</v>
      </c>
      <c r="G117" s="159">
        <f t="shared" ref="G117:G159" si="5">IF(AND(E117&lt;&gt;"",F117&lt;&gt;""),((F117-E117)/30),"")</f>
        <v>20.2</v>
      </c>
      <c r="H117" s="64" t="s">
        <v>2719</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70253140.049999997</v>
      </c>
      <c r="F185" s="92"/>
      <c r="G185" s="93"/>
      <c r="H185" s="88"/>
      <c r="I185" s="90" t="s">
        <v>2627</v>
      </c>
      <c r="J185" s="165">
        <f>+SUM(M179:M183)</f>
        <v>0.03</v>
      </c>
      <c r="K185" s="235" t="s">
        <v>2628</v>
      </c>
      <c r="L185" s="235"/>
      <c r="M185" s="94">
        <f>+J185*(SUM(K20:K35))</f>
        <v>70253140.049999997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2720</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2721</v>
      </c>
      <c r="J211" s="27" t="s">
        <v>2622</v>
      </c>
      <c r="K211" s="147" t="s">
        <v>2721</v>
      </c>
      <c r="L211" s="21"/>
      <c r="M211" s="21"/>
      <c r="N211" s="21"/>
      <c r="O211" s="8"/>
    </row>
    <row r="212" spans="1:15" x14ac:dyDescent="0.25">
      <c r="A212" s="9"/>
      <c r="B212" s="27" t="s">
        <v>2619</v>
      </c>
      <c r="C212" s="146" t="s">
        <v>2724</v>
      </c>
      <c r="D212" s="21"/>
      <c r="G212" s="27" t="s">
        <v>2621</v>
      </c>
      <c r="H212" s="147" t="s">
        <v>2722</v>
      </c>
      <c r="J212" s="27" t="s">
        <v>2623</v>
      </c>
      <c r="K212" s="14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2020-12-28T23:49:34Z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