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
    </mc:Choice>
  </mc:AlternateContent>
  <xr:revisionPtr revIDLastSave="0" documentId="13_ncr:1_{A30CE09C-9C0D-4D5F-9366-883F90A3CE5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MI_Oferente_Singular!$A$1:$AB$213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<sst xmlns="http://schemas.openxmlformats.org/spreadsheetml/2006/main" count="3177" uniqueCount="2720">
  <si>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</si>
  <si>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</si>
  <si>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</si>
  <si>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</si>
  <si>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</si>
  <si>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</si>
  <si>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</si>
  <si>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</si>
  <si>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</si>
  <si>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</si>
  <si>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</si>
  <si>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</si>
  <si>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</si>
  <si>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</si>
  <si>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</si>
  <si>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</si>
  <si>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</si>
  <si>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</si>
  <si>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</si>
  <si>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</si>
  <si>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</si>
  <si>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</si>
  <si>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</si>
  <si>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</si>
  <si>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</si>
  <si>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</si>
  <si>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</si>
  <si>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</si>
  <si>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</si>
  <si>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</si>
  <si>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</si>
  <si>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</si>
  <si>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</si>
  <si>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</si>
  <si>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</si>
  <si>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</si>
  <si>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</si>
  <si>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</si>
  <si>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</si>
  <si>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</si>
  <si>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</si>
  <si>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</si>
  <si>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</si>
  <si>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</si>
  <si>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</si>
  <si>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</si>
  <si>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</si>
  <si>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</si>
  <si>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</si>
  <si>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</si>
  <si>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</si>
  <si>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</si>
  <si>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</si>
  <si>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</si>
  <si>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</si>
  <si>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</si>
  <si>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</si>
  <si>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</si>
  <si>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</si>
  <si>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</si>
  <si>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</si>
  <si>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</si>
  <si>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</si>
  <si>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</si>
  <si>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</si>
  <si>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</si>
  <si>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</si>
  <si>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</si>
  <si>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</si>
  <si>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</si>
  <si>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</si>
  <si>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</si>
  <si>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</si>
  <si>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</si>
  <si>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</si>
  <si>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</si>
  <si>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</si>
  <si>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</si>
  <si>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</si>
  <si>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</si>
  <si>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</si>
  <si>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</si>
  <si>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</si>
  <si>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</si>
  <si>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</si>
  <si>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</si>
  <si>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</si>
  <si>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</si>
  <si>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</si>
  <si>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</si>
  <si>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</si>
  <si>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</si>
  <si>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</si>
  <si>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</si>
  <si>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</si>
  <si>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</si>
  <si>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</si>
  <si>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</si>
  <si>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</si>
  <si>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</si>
  <si>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</si>
  <si>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</si>
  <si>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</si>
  <si>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</si>
  <si>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</si>
  <si>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</si>
  <si>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</si>
  <si>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</si>
  <si>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</si>
  <si>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</si>
  <si>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</si>
  <si>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</si>
  <si>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</si>
  <si>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</si>
  <si>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</si>
  <si>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</si>
  <si>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</si>
  <si>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</si>
  <si>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</si>
  <si>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</si>
  <si>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</si>
  <si>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</si>
  <si>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</si>
  <si>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</si>
  <si>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</si>
  <si>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</si>
  <si>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</si>
  <si>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</si>
  <si>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</si>
  <si>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</si>
  <si>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</si>
  <si>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</si>
  <si>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</si>
  <si>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</si>
  <si>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</si>
  <si>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</si>
  <si>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</si>
  <si>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</si>
  <si>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</si>
  <si>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</si>
  <si>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</si>
  <si>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</si>
  <si>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</si>
  <si>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</si>
  <si>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</si>
  <si>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</si>
  <si>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</si>
  <si>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</si>
  <si>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</si>
  <si>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</si>
  <si>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</si>
  <si>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</si>
  <si>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</si>
  <si>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</si>
  <si>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</si>
  <si>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</si>
  <si>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</si>
  <si>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</si>
  <si>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</si>
  <si>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</si>
  <si>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</si>
  <si>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</si>
  <si>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</si>
  <si>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</si>
  <si>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</si>
  <si>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</si>
  <si>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</si>
  <si>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</si>
  <si>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</si>
  <si>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</si>
  <si>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</si>
  <si>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</si>
  <si>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</si>
  <si>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</si>
  <si>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</si>
  <si>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</si>
  <si>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</si>
  <si>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</si>
  <si>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</si>
  <si>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</si>
  <si>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</si>
  <si>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</si>
  <si>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</si>
  <si>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</si>
  <si>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</si>
  <si>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</si>
  <si>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</si>
  <si>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</si>
  <si>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</si>
  <si>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</si>
  <si>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</si>
  <si>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</si>
  <si>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</si>
  <si>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</si>
  <si>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</si>
  <si>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</si>
  <si>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</si>
  <si>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</si>
  <si>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</si>
  <si>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</si>
  <si>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</si>
  <si>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</si>
  <si>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</si>
  <si>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</si>
  <si>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</si>
  <si>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</si>
  <si>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</si>
  <si>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</si>
  <si>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</si>
  <si>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</si>
  <si>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</si>
  <si>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</si>
  <si>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</si>
  <si>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</si>
  <si>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</si>
  <si>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</si>
  <si>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</si>
  <si>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</si>
  <si>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</si>
  <si>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</si>
  <si>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</si>
  <si>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</si>
  <si>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</si>
  <si>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</si>
  <si>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</si>
  <si>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</si>
  <si>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</si>
  <si>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</si>
  <si>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</si>
  <si>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</si>
  <si>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</si>
  <si>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</si>
  <si>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</si>
  <si>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</si>
  <si>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</si>
  <si>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</si>
  <si>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</si>
  <si>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</si>
  <si>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</si>
  <si>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</si>
  <si>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</si>
  <si>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</si>
  <si>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</si>
  <si>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</si>
  <si>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</si>
  <si>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</si>
  <si>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</si>
  <si>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</si>
  <si>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</si>
  <si>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</si>
  <si>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</si>
  <si>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</si>
  <si>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</si>
  <si>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</si>
  <si>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</si>
  <si>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</si>
  <si>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</si>
  <si>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</si>
  <si>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</si>
  <si>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</si>
  <si>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</si>
  <si>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</si>
  <si>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</si>
  <si>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</si>
  <si>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</si>
  <si>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</si>
  <si>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</si>
  <si>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</si>
  <si>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</si>
  <si>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</si>
  <si>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</si>
  <si>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</si>
  <si>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</si>
  <si>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</si>
  <si>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</si>
  <si>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</si>
  <si>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</si>
  <si>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</si>
  <si>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</si>
  <si>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</si>
  <si>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</si>
  <si>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</si>
  <si>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</si>
  <si>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</si>
  <si>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</si>
  <si>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</si>
  <si>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</si>
  <si>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</si>
  <si>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</si>
  <si>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</si>
  <si>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</si>
  <si>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</si>
  <si>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</si>
  <si>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</si>
  <si>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</si>
  <si>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</si>
  <si>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</si>
  <si>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</si>
  <si>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</si>
  <si>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</si>
  <si>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</si>
  <si>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</si>
  <si>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</si>
  <si>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</si>
  <si>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</si>
  <si>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</si>
  <si>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</si>
  <si>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</si>
  <si>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</si>
  <si>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</si>
  <si>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</si>
  <si>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</si>
  <si>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</si>
  <si>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</si>
  <si>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</si>
  <si>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</si>
  <si>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</si>
  <si>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</si>
  <si>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</si>
  <si>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</si>
  <si>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</si>
  <si>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</si>
  <si>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</si>
  <si>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</si>
  <si>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</si>
  <si>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</si>
  <si>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</si>
  <si>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</si>
  <si>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</si>
  <si>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</si>
  <si>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</si>
  <si>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</si>
  <si>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</si>
  <si>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</si>
  <si>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</si>
  <si>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</si>
  <si>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</si>
  <si>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</si>
  <si>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</si>
  <si>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</si>
  <si>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</si>
  <si>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</si>
  <si>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</si>
  <si>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</si>
  <si>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</si>
  <si>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</si>
  <si>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</si>
  <si>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</si>
  <si>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</si>
  <si>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</si>
  <si>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</si>
  <si>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</si>
  <si>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</si>
  <si>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</si>
  <si>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</si>
  <si>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</si>
  <si>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</si>
  <si>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</si>
  <si>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</si>
  <si>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</si>
  <si>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</si>
  <si>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</si>
  <si>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</si>
  <si>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</si>
  <si>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</si>
  <si>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</si>
  <si>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</si>
  <si>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</si>
  <si>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</si>
  <si>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</si>
  <si>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</si>
  <si>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</si>
  <si>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</si>
  <si>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</si>
  <si>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</si>
  <si>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</si>
  <si>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</si>
  <si>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</si>
  <si>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</si>
  <si>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</si>
  <si>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</si>
  <si>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</si>
  <si>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</si>
  <si>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</si>
  <si>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</si>
  <si>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</si>
  <si>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</si>
  <si>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</si>
  <si>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</si>
  <si>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</si>
  <si>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</si>
  <si>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</si>
  <si>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</si>
  <si>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</si>
  <si>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</si>
  <si>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</si>
  <si>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</si>
  <si>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</si>
  <si>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</si>
  <si>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</si>
  <si>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</si>
  <si>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</si>
  <si>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</si>
  <si>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</si>
  <si>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</si>
  <si>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</si>
  <si>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</si>
  <si>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</si>
  <si>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</si>
  <si>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</si>
  <si>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</si>
  <si>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</si>
  <si>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</si>
  <si>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</si>
  <si>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</si>
  <si>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</si>
  <si>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</si>
  <si>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</si>
  <si>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</si>
  <si>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</si>
  <si>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</si>
  <si>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</si>
  <si>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</si>
  <si>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</si>
  <si>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</si>
  <si>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</si>
  <si>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</si>
  <si>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</si>
  <si>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</si>
  <si>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</si>
  <si>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</si>
  <si>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</si>
  <si>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</si>
  <si>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</si>
  <si>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</si>
  <si>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</si>
  <si>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</si>
  <si>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</si>
  <si>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</si>
  <si>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</si>
  <si>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</si>
  <si>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</si>
  <si>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</si>
  <si>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</si>
  <si>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</si>
  <si>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</si>
  <si>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</si>
  <si>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</si>
  <si>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</si>
  <si>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</si>
  <si>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</si>
  <si>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</si>
  <si>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</si>
  <si>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</si>
  <si>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</si>
  <si>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</si>
  <si>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</si>
  <si>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</si>
  <si>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</si>
  <si>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</si>
  <si>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</si>
  <si>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</si>
  <si>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</si>
  <si>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</si>
  <si>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</si>
  <si>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</si>
  <si>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</si>
  <si>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</si>
  <si>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</si>
  <si>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</si>
  <si>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</si>
  <si>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</si>
  <si>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</si>
  <si>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</si>
  <si>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</si>
  <si>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</si>
  <si>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</si>
  <si>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</si>
  <si>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</si>
  <si>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</si>
  <si>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</si>
  <si>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</si>
  <si>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</si>
  <si>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</si>
  <si>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</si>
  <si>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</si>
  <si>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</si>
  <si>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</si>
  <si>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</si>
  <si>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</si>
  <si>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</si>
  <si>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</si>
  <si>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</si>
  <si>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</si>
  <si>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</si>
  <si>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</si>
  <si>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</si>
  <si>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</si>
  <si>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</si>
  <si>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</si>
  <si>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</si>
  <si>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</si>
  <si>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</si>
  <si>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</si>
  <si>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</si>
  <si>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</si>
  <si>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</si>
  <si>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</si>
  <si>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</si>
  <si>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</si>
  <si>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</si>
  <si>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</si>
  <si>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</si>
  <si>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</si>
  <si>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</si>
  <si>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</si>
  <si>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</si>
  <si>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</si>
  <si>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</si>
  <si>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</si>
  <si>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</si>
  <si>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</si>
  <si>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</si>
  <si>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</si>
  <si>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</si>
  <si>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</si>
  <si>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</si>
  <si>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</si>
  <si>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</si>
  <si>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</si>
  <si>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</si>
  <si>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</si>
  <si>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</si>
  <si>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</si>
  <si>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</si>
  <si>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</si>
  <si>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</si>
  <si>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</si>
  <si>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</si>
  <si>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</si>
  <si>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</si>
  <si>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</si>
  <si>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</si>
  <si>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</si>
  <si>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</si>
  <si>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</si>
  <si>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</si>
  <si>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</si>
  <si>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</si>
  <si>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</si>
  <si>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</si>
  <si>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</si>
  <si>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</si>
  <si>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</si>
  <si>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</si>
  <si>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</si>
  <si>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</si>
  <si>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</si>
  <si>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</si>
  <si>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</si>
  <si>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</si>
  <si>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</si>
  <si>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</si>
  <si>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</si>
  <si>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</si>
  <si>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</si>
  <si>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</si>
  <si>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</si>
  <si>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</si>
  <si>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</si>
  <si>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</si>
  <si>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</si>
  <si>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</si>
  <si>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</si>
  <si>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</si>
  <si>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</si>
  <si>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</si>
  <si>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</si>
  <si>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</si>
  <si>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</si>
  <si>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</si>
  <si>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</si>
  <si>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</si>
  <si>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</si>
  <si>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</si>
  <si>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</si>
  <si>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</si>
  <si>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</si>
  <si>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</si>
  <si>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</si>
  <si>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</si>
  <si>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</si>
  <si>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</si>
  <si>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</si>
  <si>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</si>
  <si>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</si>
  <si>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</si>
  <si>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</si>
  <si>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</si>
  <si>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</si>
  <si>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</si>
  <si>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</si>
  <si>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</si>
  <si>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</si>
  <si>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</si>
  <si>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</si>
  <si>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</si>
  <si>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</si>
  <si>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</si>
  <si>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</si>
  <si>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</si>
  <si>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</si>
  <si>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</si>
  <si>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</si>
  <si>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</si>
  <si>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</si>
  <si>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</si>
  <si>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</si>
  <si>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</si>
  <si>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</si>
  <si>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</si>
  <si>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</si>
  <si>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</si>
  <si>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</si>
  <si>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</si>
  <si>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</si>
  <si>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</si>
  <si>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</si>
  <si>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</si>
  <si>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</si>
  <si>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</si>
  <si>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</si>
  <si>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</si>
  <si>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</si>
  <si>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</si>
  <si>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</si>
  <si>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</si>
  <si>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</si>
  <si>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</si>
  <si>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</si>
  <si>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</si>
  <si>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</si>
  <si>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</si>
  <si>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</si>
  <si>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</si>
  <si>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</si>
  <si>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</si>
  <si>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</si>
  <si>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</si>
  <si>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</si>
  <si>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</si>
  <si>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</si>
  <si>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</si>
  <si>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</si>
  <si>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</si>
  <si>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</si>
  <si>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</si>
  <si>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</si>
  <si>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</si>
  <si>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</si>
  <si>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</si>
  <si>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</si>
  <si>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</si>
  <si>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</si>
  <si>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</si>
  <si>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</si>
  <si>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</si>
  <si>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</si>
  <si>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</si>
  <si>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</si>
  <si>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</si>
  <si>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</si>
  <si>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</si>
  <si>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</si>
  <si>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</si>
  <si>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</si>
  <si>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</si>
  <si>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</si>
  <si>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</si>
  <si>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</si>
  <si>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</si>
  <si>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</si>
  <si>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</si>
  <si>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</si>
  <si>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</si>
  <si>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</si>
  <si>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</si>
  <si>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</si>
  <si>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</si>
  <si>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</si>
  <si>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</si>
  <si>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</si>
  <si>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</si>
  <si>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</si>
  <si>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</si>
  <si>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</si>
  <si>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</si>
  <si>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</si>
  <si>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</si>
  <si>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</si>
  <si>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</si>
  <si>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</si>
  <si>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</si>
  <si>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</si>
  <si>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</si>
  <si>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</si>
  <si>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</si>
  <si>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</si>
  <si>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</si>
  <si>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</si>
  <si>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</si>
  <si>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</si>
  <si>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</si>
  <si>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</si>
  <si>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</si>
  <si>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</si>
  <si>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</si>
  <si>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</si>
  <si>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</si>
  <si>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</si>
  <si>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</si>
  <si>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</si>
  <si>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</si>
  <si>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</si>
  <si>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</si>
  <si>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</si>
  <si>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</si>
  <si>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</si>
  <si>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</si>
  <si>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</si>
  <si>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</si>
  <si>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</si>
  <si>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</si>
  <si>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</si>
  <si>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</si>
  <si>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</si>
  <si>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</si>
  <si>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</si>
  <si>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</si>
  <si>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</si>
  <si>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</si>
  <si>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</si>
  <si>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</si>
  <si>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</si>
  <si>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</si>
  <si>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</si>
  <si>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</si>
  <si>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</si>
  <si>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</si>
  <si>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</si>
  <si>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</si>
  <si>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</si>
  <si>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</si>
  <si>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</si>
  <si>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</si>
  <si>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</si>
  <si>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</si>
  <si>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</si>
  <si>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</si>
  <si>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</si>
  <si>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</si>
  <si>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</si>
  <si>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</si>
  <si>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</si>
  <si>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</si>
  <si>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</si>
  <si>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</si>
  <si>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</si>
  <si>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</si>
  <si>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</si>
  <si>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</si>
  <si>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</si>
  <si>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</si>
  <si>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</si>
  <si>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</si>
  <si>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</si>
  <si>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</si>
  <si>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</si>
  <si>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</si>
  <si>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</si>
  <si>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</si>
  <si>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</si>
  <si>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</si>
  <si>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</si>
  <si>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</si>
  <si>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</si>
  <si>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</si>
  <si>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</si>
  <si>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</si>
  <si>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</si>
  <si>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</si>
  <si>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</si>
  <si>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</si>
  <si>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</si>
  <si>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</si>
  <si>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</si>
  <si>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</si>
  <si>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</si>
  <si>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</si>
  <si>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</si>
  <si>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</si>
  <si>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</si>
  <si>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</si>
  <si>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</si>
  <si>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</si>
  <si>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</si>
  <si>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</si>
  <si>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</si>
  <si>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</si>
  <si>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</si>
  <si>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</si>
  <si>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</si>
  <si>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</si>
  <si>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</si>
  <si>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</si>
  <si>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</si>
  <si>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</si>
  <si>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</si>
  <si>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</si>
  <si>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</si>
  <si>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</si>
  <si>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</si>
  <si>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</si>
  <si>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</si>
  <si>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</si>
  <si>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</si>
  <si>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</si>
  <si>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</si>
  <si>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</si>
  <si>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</si>
  <si>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</si>
  <si>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</si>
  <si>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</si>
  <si>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</si>
  <si>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</si>
  <si>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</si>
  <si>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</si>
  <si>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</si>
  <si>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</si>
  <si>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</si>
  <si>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</si>
  <si>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</si>
  <si>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</si>
  <si>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</si>
  <si>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</si>
  <si>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</si>
  <si>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</si>
  <si>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</si>
  <si>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</si>
  <si>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</si>
  <si>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</si>
  <si>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</si>
  <si>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</si>
  <si>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</si>
  <si>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</si>
  <si>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</si>
  <si>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</si>
  <si>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</si>
  <si>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</si>
  <si>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</si>
  <si>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</si>
  <si>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</si>
  <si>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</si>
  <si>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</si>
  <si>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</si>
  <si>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</si>
  <si>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</si>
  <si>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</si>
  <si>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</si>
  <si>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</si>
  <si>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</si>
  <si>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</si>
  <si>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</si>
  <si>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</si>
  <si>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</si>
  <si>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</si>
  <si>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</si>
  <si>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</si>
  <si>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</si>
  <si>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</si>
  <si>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</si>
  <si>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</si>
  <si>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</si>
  <si>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</si>
  <si>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</si>
  <si>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</si>
  <si>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</si>
  <si>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</si>
  <si>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</si>
  <si>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</si>
  <si>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</si>
  <si>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</si>
  <si>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</si>
  <si>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</si>
  <si>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</si>
  <si>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</si>
  <si>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</si>
  <si>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</si>
  <si>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</si>
  <si>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</si>
  <si>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</si>
  <si>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</si>
  <si>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</si>
  <si>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</si>
  <si>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</si>
  <si>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</si>
  <si>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</si>
  <si>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</si>
  <si>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</si>
  <si>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</si>
  <si>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</si>
  <si>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</si>
  <si>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</si>
  <si>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</si>
  <si>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</si>
  <si>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</si>
  <si>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</si>
  <si>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</si>
  <si>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</si>
  <si>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</si>
  <si>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</si>
  <si>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</si>
  <si>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</si>
  <si>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</si>
  <si>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</si>
  <si>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</si>
  <si>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</si>
  <si>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</si>
  <si>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</si>
  <si>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</si>
  <si>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</si>
  <si>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</si>
  <si>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</si>
  <si>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</si>
  <si>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</si>
  <si>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</si>
  <si>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</si>
  <si>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</si>
  <si>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</si>
  <si>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</si>
  <si>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</si>
  <si>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</si>
  <si>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</si>
  <si>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</si>
  <si>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</si>
  <si>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</si>
  <si>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</si>
  <si>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</si>
  <si>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</si>
  <si>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</si>
  <si>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</si>
  <si>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</si>
  <si>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</si>
  <si>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</si>
  <si>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</si>
  <si>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</si>
  <si>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</si>
  <si>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</si>
  <si>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</si>
  <si>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</si>
  <si>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</si>
  <si>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</si>
  <si>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</si>
  <si>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</si>
  <si>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</si>
  <si>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</si>
  <si>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</si>
  <si>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</si>
  <si>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</si>
  <si>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</si>
  <si>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</si>
  <si>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</si>
  <si>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</si>
  <si>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</si>
  <si>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</si>
  <si>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</si>
  <si>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</si>
  <si>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</si>
  <si>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</si>
  <si>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</si>
  <si>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</si>
  <si>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</si>
  <si>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</si>
  <si>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</si>
  <si>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</si>
  <si>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</si>
  <si>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</si>
  <si>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</si>
  <si>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</si>
  <si>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</si>
  <si>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</si>
  <si>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</si>
  <si>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</si>
  <si>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</si>
  <si>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</si>
  <si>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</si>
  <si>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</si>
  <si>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</si>
  <si>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</si>
  <si>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</si>
  <si>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</si>
  <si>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</si>
  <si>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</si>
  <si>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</si>
  <si>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</si>
  <si>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</si>
  <si>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</si>
  <si>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</si>
  <si>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</si>
  <si>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</si>
  <si>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</si>
  <si>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</si>
  <si>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</si>
  <si>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</si>
  <si>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</si>
  <si>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</si>
  <si>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</si>
  <si>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</si>
  <si>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</si>
  <si>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</si>
  <si>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</si>
  <si>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</si>
  <si>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</si>
  <si>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</si>
  <si>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</si>
  <si>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</si>
  <si>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</si>
  <si>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</si>
  <si>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</si>
  <si>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</si>
  <si>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</si>
  <si>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</si>
  <si>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</si>
  <si>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</si>
  <si>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</si>
  <si>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</si>
  <si>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</si>
  <si>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</si>
  <si>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</si>
  <si>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</si>
  <si>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</si>
  <si>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</si>
  <si>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</si>
  <si>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</si>
  <si>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</si>
  <si>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</si>
  <si>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</si>
  <si>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</si>
  <si>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</si>
  <si>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</si>
  <si>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</si>
  <si>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</si>
  <si>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</si>
  <si>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</si>
  <si>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</si>
  <si>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</si>
  <si>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</si>
  <si>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</si>
  <si>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</si>
  <si>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</si>
  <si>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</si>
  <si>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</si>
  <si>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</si>
  <si>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</si>
  <si>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</si>
  <si>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</si>
  <si>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</si>
  <si>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</si>
  <si>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</si>
  <si>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</si>
  <si>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</si>
  <si>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</si>
  <si>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</si>
  <si>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</si>
  <si>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</si>
  <si>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</si>
  <si>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</si>
  <si>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</si>
  <si>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</si>
  <si>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</si>
  <si>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</si>
  <si>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</si>
  <si>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</si>
  <si>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</si>
  <si>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</si>
  <si>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</si>
  <si>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</si>
  <si>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</si>
  <si>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</si>
  <si>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</si>
  <si>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</si>
  <si>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</si>
  <si>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</si>
  <si>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</si>
  <si>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</si>
  <si>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</si>
  <si>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</si>
  <si>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</si>
  <si>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</si>
  <si>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</si>
  <si>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</si>
  <si>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</si>
  <si>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</si>
  <si>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</si>
  <si>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</si>
  <si>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</si>
  <si>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</si>
  <si>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</si>
  <si>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</si>
  <si>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</si>
  <si>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</si>
  <si>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</si>
  <si>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</si>
  <si>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</si>
  <si>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</si>
  <si>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</si>
  <si>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</si>
  <si>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</si>
  <si>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</si>
  <si>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</si>
  <si>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</si>
  <si>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</si>
  <si>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</si>
  <si>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</si>
  <si>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</si>
  <si>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</si>
  <si>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</si>
  <si>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</si>
  <si>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</si>
  <si>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</si>
  <si>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</si>
  <si>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</si>
  <si>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</si>
  <si>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</si>
  <si>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</si>
  <si>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</si>
  <si>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</si>
  <si>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</si>
  <si>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</si>
  <si>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</si>
  <si>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</si>
  <si>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</si>
  <si>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</si>
  <si>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</si>
  <si>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</si>
  <si>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</si>
  <si>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</si>
  <si>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</si>
  <si>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</si>
  <si>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</si>
  <si>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</si>
  <si>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</si>
  <si>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</si>
  <si>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</si>
  <si>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</si>
  <si>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</si>
  <si>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</si>
  <si>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</si>
  <si>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</si>
  <si>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</si>
  <si>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</si>
  <si>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</si>
  <si>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</si>
  <si>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</si>
  <si>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</si>
  <si>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</si>
  <si>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</si>
  <si>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</si>
  <si>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</si>
  <si>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</si>
  <si>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</si>
  <si>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</si>
  <si>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</si>
  <si>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</si>
  <si>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</si>
  <si>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</si>
  <si>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</si>
  <si>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</si>
  <si>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</si>
  <si>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</si>
  <si>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</si>
  <si>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</si>
  <si>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</si>
  <si>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</si>
  <si>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</si>
  <si>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</si>
  <si>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</si>
  <si>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</si>
  <si>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</si>
  <si>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</si>
  <si>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</si>
  <si>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</si>
  <si>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</si>
  <si>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</si>
  <si>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</si>
  <si>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</si>
  <si>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</si>
  <si>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</si>
  <si>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</si>
  <si>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</si>
  <si>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</si>
  <si>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</si>
  <si>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</si>
  <si>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</si>
  <si>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</si>
  <si>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</si>
  <si>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</si>
  <si>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</si>
  <si>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</si>
  <si>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</si>
  <si>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</si>
  <si>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</si>
  <si>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</si>
  <si>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</si>
  <si>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</si>
  <si>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</si>
  <si>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</si>
  <si>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</si>
  <si>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</si>
  <si>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</si>
  <si>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</si>
  <si>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</si>
  <si>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</si>
  <si>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</si>
  <si>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</si>
  <si>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</si>
  <si>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</si>
  <si>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</si>
  <si>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</si>
  <si>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</si>
  <si>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</si>
  <si>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</si>
  <si>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</si>
  <si>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</si>
  <si>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</si>
  <si>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</si>
  <si>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</si>
  <si>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</si>
  <si>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</si>
  <si>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</si>
  <si>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</si>
  <si>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</si>
  <si>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</si>
  <si>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</si>
  <si>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</si>
  <si>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</si>
  <si>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</si>
  <si>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</si>
  <si>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</si>
  <si>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</si>
  <si>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</si>
  <si>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</si>
  <si>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</si>
  <si>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</si>
  <si>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</si>
  <si>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</si>
  <si>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</si>
  <si>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</si>
  <si>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</si>
  <si>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</si>
  <si>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</si>
  <si>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</si>
  <si>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</si>
  <si>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</si>
  <si>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</si>
  <si>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</si>
  <si>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</si>
  <si>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</si>
  <si>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</si>
  <si>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</si>
  <si>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</si>
  <si>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</si>
  <si>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</si>
  <si>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</si>
  <si>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</si>
  <si>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</si>
  <si>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</si>
  <si>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</si>
  <si>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</si>
  <si>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</si>
  <si>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</si>
  <si>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</si>
  <si>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</si>
  <si>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</si>
  <si>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</si>
  <si>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</si>
  <si>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</si>
  <si>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</si>
  <si>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</si>
  <si>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</si>
  <si>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</si>
  <si>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</si>
  <si>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</si>
  <si>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</si>
  <si>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</si>
  <si>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</si>
  <si>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</si>
  <si>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</si>
  <si>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</si>
  <si>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</si>
  <si>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</si>
  <si>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</si>
  <si>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</si>
  <si>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</si>
  <si>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</si>
  <si>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</si>
  <si>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</si>
  <si>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</si>
  <si>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</si>
  <si>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</si>
  <si>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</si>
  <si>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</si>
  <si>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</si>
  <si>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</si>
  <si>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</si>
  <si>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</si>
  <si>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</si>
  <si>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</si>
  <si>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</si>
  <si>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</si>
  <si>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</si>
  <si>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</si>
  <si>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</si>
  <si>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</si>
  <si>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</si>
  <si>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</si>
  <si>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</si>
  <si>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</si>
  <si>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</si>
  <si>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</si>
  <si>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</si>
  <si>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</si>
  <si>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</si>
  <si>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</si>
  <si>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</si>
  <si>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</si>
  <si>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</si>
  <si>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</si>
  <si>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</si>
  <si>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</si>
  <si>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</si>
  <si>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</si>
  <si>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</si>
  <si>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</si>
  <si>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</si>
  <si>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</si>
  <si>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</si>
  <si>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</si>
  <si>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</si>
  <si>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</si>
  <si>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</si>
  <si>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</si>
  <si>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</si>
  <si>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</si>
  <si>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</si>
  <si>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</si>
  <si>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</si>
  <si>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</si>
  <si>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</si>
  <si>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</si>
  <si>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</si>
  <si>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</si>
  <si>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</si>
  <si>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</si>
  <si>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</si>
  <si>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</si>
  <si>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</si>
  <si>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</si>
  <si>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</si>
  <si>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</si>
  <si>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</si>
  <si>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</si>
  <si>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</si>
  <si>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</si>
  <si>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</si>
  <si>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</si>
  <si>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</si>
  <si>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</si>
  <si>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</si>
  <si>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</si>
  <si>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</si>
  <si>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</si>
  <si>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</si>
  <si>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</si>
  <si>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</si>
  <si>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</si>
  <si>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</si>
  <si>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</si>
  <si>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</si>
  <si>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</si>
  <si>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</si>
  <si>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</si>
  <si>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</si>
  <si>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</si>
  <si>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</si>
  <si>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</si>
  <si>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</si>
  <si>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</si>
  <si>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</si>
  <si>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</si>
  <si>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</si>
  <si>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</si>
  <si>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</si>
  <si>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</si>
  <si>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</si>
  <si>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</si>
  <si>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</si>
  <si>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</si>
  <si>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</si>
  <si>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</si>
  <si>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</si>
  <si>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</si>
  <si>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</si>
  <si>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</si>
  <si>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</si>
  <si>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</si>
  <si>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</si>
  <si>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</si>
  <si>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</si>
  <si>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</si>
  <si>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</si>
  <si>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</si>
  <si>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</si>
  <si>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</si>
  <si>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</si>
  <si>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</si>
  <si>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</si>
  <si>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</si>
  <si>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</si>
  <si>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</si>
  <si>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</si>
  <si>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</si>
  <si>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</si>
  <si>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</si>
  <si>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</si>
  <si>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</si>
  <si>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</si>
  <si>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</si>
  <si>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</si>
  <si>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</si>
  <si>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</si>
  <si>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</si>
  <si>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</si>
  <si>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</si>
  <si>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</si>
  <si>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</si>
  <si>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</si>
  <si>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</si>
  <si>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</si>
  <si>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</si>
  <si>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</si>
  <si>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</si>
  <si>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</si>
  <si>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</si>
  <si>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</si>
  <si>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</si>
  <si>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</si>
  <si>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</si>
  <si>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</si>
  <si>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</si>
  <si>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</si>
  <si>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</si>
  <si>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</si>
  <si>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</si>
  <si>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</si>
  <si>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</si>
  <si>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</si>
  <si>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</si>
  <si>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</si>
  <si>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</si>
  <si>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</si>
  <si>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</si>
  <si>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</si>
  <si>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</si>
  <si>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</si>
  <si>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</si>
  <si>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</si>
  <si>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</si>
  <si>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</si>
  <si>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</si>
  <si>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</si>
  <si>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</si>
  <si>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</si>
  <si>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</si>
  <si>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</si>
  <si>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</si>
  <si>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</si>
  <si>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</si>
  <si>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</si>
  <si>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</si>
  <si>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</si>
  <si>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</si>
  <si>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</si>
  <si>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</si>
  <si>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</si>
  <si>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</si>
  <si>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</si>
  <si>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</si>
  <si>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</si>
  <si>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</si>
  <si>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</si>
  <si>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</si>
  <si>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</si>
  <si>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</si>
  <si>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</si>
  <si>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</si>
  <si>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</si>
  <si>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</si>
  <si>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</si>
  <si>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</si>
  <si>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</si>
  <si>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</si>
  <si>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</si>
  <si>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</si>
  <si>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</si>
  <si>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</si>
  <si>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</si>
  <si>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</si>
  <si>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</si>
  <si>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</si>
  <si>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</si>
  <si>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</si>
  <si>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</si>
  <si>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</si>
  <si>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</si>
  <si>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</si>
  <si>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</si>
  <si>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</si>
  <si>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</si>
  <si>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</si>
  <si>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</si>
  <si>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</si>
  <si>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</si>
  <si>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</si>
  <si>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</si>
  <si>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</si>
  <si>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</si>
  <si>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</si>
  <si>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</si>
  <si>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</si>
  <si>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</si>
  <si>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</si>
  <si>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</si>
  <si>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</si>
  <si>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</si>
  <si>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</si>
  <si>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</si>
  <si>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</si>
  <si>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</si>
  <si>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</si>
  <si>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</si>
  <si>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</si>
  <si>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</si>
  <si>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</si>
  <si>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</si>
  <si>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</si>
  <si>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</si>
  <si>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</si>
  <si>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</si>
  <si>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</si>
  <si>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</si>
  <si>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</si>
  <si>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</si>
  <si>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</si>
  <si>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</si>
  <si>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</si>
  <si>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</si>
  <si>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</si>
  <si>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</si>
  <si>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</si>
  <si>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</si>
  <si>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</si>
  <si>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</si>
  <si>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</si>
  <si>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</si>
  <si>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</si>
  <si>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</si>
  <si>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</si>
  <si>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</si>
  <si>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</si>
  <si>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</si>
  <si>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</si>
  <si>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</si>
  <si>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</si>
  <si>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</si>
  <si>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</si>
  <si>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</si>
  <si>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</si>
  <si>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</si>
  <si>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</si>
  <si>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</si>
  <si>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</si>
  <si>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</si>
  <si>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</si>
  <si>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</si>
  <si>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</si>
  <si>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</si>
  <si>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</si>
  <si>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</si>
  <si>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</si>
  <si>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</si>
  <si>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</si>
  <si>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</si>
  <si>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</si>
  <si>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</si>
  <si>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</si>
  <si>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</si>
  <si>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</si>
  <si>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</si>
  <si>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</si>
  <si>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</si>
  <si>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</si>
  <si>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</si>
  <si>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</si>
  <si>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</si>
  <si>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</si>
  <si>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</si>
  <si>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</si>
  <si>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</si>
  <si>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</si>
  <si>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</si>
  <si>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</si>
  <si>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</si>
  <si>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</si>
  <si>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</si>
  <si>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</si>
  <si>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</si>
  <si>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</si>
  <si>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</si>
  <si>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</si>
  <si>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</si>
  <si>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</si>
  <si>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</si>
  <si>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</si>
  <si>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</si>
  <si>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</si>
  <si>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</si>
  <si>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</si>
  <si>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</si>
  <si>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</si>
  <si>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</si>
  <si>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</si>
  <si>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</si>
  <si>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</si>
  <si>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</si>
  <si>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</si>
  <si>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</si>
  <si>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</si>
  <si>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</si>
  <si>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</si>
  <si>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</si>
  <si>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</si>
  <si>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</si>
  <si>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</si>
  <si>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</si>
  <si>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</si>
  <si>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</si>
  <si>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</si>
  <si>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</si>
  <si>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</si>
  <si>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</si>
  <si>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</si>
  <si>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</si>
  <si>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</si>
  <si>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</si>
  <si>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</si>
  <si>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</si>
  <si>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</si>
  <si>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</si>
  <si>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</si>
  <si>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</si>
  <si>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</si>
  <si>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</si>
  <si>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</si>
  <si>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</si>
  <si>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</si>
  <si>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</si>
  <si>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</si>
  <si>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</si>
  <si>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</si>
  <si>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</si>
  <si>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</si>
  <si>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</si>
  <si>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</si>
  <si>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</si>
  <si>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</si>
  <si>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</si>
  <si>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</si>
  <si>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</si>
  <si>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</si>
  <si>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</si>
  <si>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</si>
  <si>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</si>
  <si>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</si>
  <si>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</si>
  <si>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</si>
  <si>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</si>
  <si>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</si>
  <si>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</si>
  <si>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</si>
  <si>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</si>
  <si>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</si>
  <si>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</si>
  <si>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</si>
  <si>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</si>
  <si>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</si>
  <si>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</si>
  <si>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</si>
  <si>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</si>
  <si>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</si>
  <si>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</si>
  <si>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</si>
  <si>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</si>
  <si>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</si>
  <si>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</si>
  <si>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</si>
  <si>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</si>
  <si>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</si>
  <si>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</si>
  <si>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</si>
  <si>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</si>
  <si>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</si>
  <si>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</si>
  <si>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</si>
  <si>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</si>
  <si>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</si>
  <si>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</si>
  <si>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</si>
  <si>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</si>
  <si>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</si>
  <si>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</si>
  <si>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</si>
  <si>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</si>
  <si>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</si>
  <si>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</si>
  <si>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</si>
  <si>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</si>
  <si>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</si>
  <si>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</si>
  <si>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</si>
  <si>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</si>
  <si>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</si>
  <si>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</si>
  <si>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</si>
  <si>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</si>
  <si>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</si>
  <si>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</si>
  <si>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</si>
  <si>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</si>
  <si>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</si>
  <si>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</si>
  <si>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</si>
  <si>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</si>
  <si>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</si>
  <si>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</si>
  <si>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</si>
  <si>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</si>
  <si>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</si>
  <si>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</si>
  <si>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</si>
  <si>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</si>
  <si>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</si>
  <si>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</si>
  <si>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</si>
  <si>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</si>
  <si>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</si>
  <si>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</si>
  <si>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</si>
  <si>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</si>
  <si>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</si>
  <si>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</si>
  <si>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</si>
  <si>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</si>
  <si>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</si>
  <si>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</si>
  <si>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</si>
  <si>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</si>
  <si>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</si>
  <si>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</si>
  <si>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</si>
  <si>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</si>
  <si>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</si>
  <si>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</si>
  <si>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</si>
  <si>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</si>
  <si>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</si>
  <si>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</si>
  <si>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</si>
  <si>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</si>
  <si>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</si>
  <si>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</si>
  <si>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</si>
  <si>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</si>
  <si>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</si>
  <si>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</si>
  <si>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</si>
  <si>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</si>
  <si>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</si>
  <si>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</si>
  <si>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</si>
  <si>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</si>
  <si>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</si>
  <si>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</si>
  <si>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</si>
  <si>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</si>
  <si>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</si>
  <si>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</si>
  <si>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</si>
  <si>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</si>
  <si>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</si>
  <si>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</si>
  <si>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</si>
  <si>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</si>
  <si>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</si>
  <si>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</si>
  <si>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</si>
  <si>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</si>
  <si>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</si>
  <si>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</si>
  <si>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</si>
  <si>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</si>
  <si>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</si>
  <si>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</si>
  <si>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</si>
  <si>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</si>
  <si>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</si>
  <si>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</si>
  <si>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</si>
  <si>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</si>
  <si>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</si>
  <si>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</si>
  <si>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</si>
  <si>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</si>
  <si>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</si>
  <si>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</si>
  <si>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</si>
  <si>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</si>
  <si>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</si>
  <si>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</si>
  <si>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</si>
  <si>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</si>
  <si>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</si>
  <si>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</si>
  <si>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</si>
  <si>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</si>
  <si>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</si>
  <si>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</si>
  <si>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</si>
  <si>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</si>
  <si>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</si>
  <si>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</si>
  <si>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</si>
  <si>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</si>
  <si>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</si>
  <si>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</si>
  <si>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</si>
  <si>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</si>
  <si>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</si>
  <si>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</si>
  <si>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</si>
  <si>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</si>
  <si>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</si>
  <si>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</si>
  <si>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</si>
  <si>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</si>
  <si>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</si>
  <si>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</si>
  <si>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</si>
  <si>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</si>
  <si>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</si>
  <si>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</si>
  <si>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</si>
  <si>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</si>
  <si>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</si>
  <si>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</si>
  <si>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</si>
  <si>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</si>
  <si>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</si>
  <si>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</si>
  <si>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</si>
  <si>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</si>
  <si>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</si>
  <si>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</si>
  <si>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</si>
  <si>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</si>
  <si>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</si>
  <si>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</si>
  <si>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</si>
  <si>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</si>
  <si>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</si>
  <si>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</si>
  <si>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</si>
  <si>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</si>
  <si>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</si>
  <si>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</si>
  <si>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</si>
  <si>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</si>
  <si>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</si>
  <si>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</si>
  <si>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</si>
  <si>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</si>
  <si>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</si>
  <si>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</si>
  <si>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</si>
  <si>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</si>
  <si>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</si>
  <si>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</si>
  <si>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</si>
  <si>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</si>
  <si>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</si>
  <si>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</si>
  <si>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</si>
  <si>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</si>
  <si>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</si>
  <si>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</si>
  <si>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</si>
  <si>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</si>
  <si>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</si>
  <si>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</si>
  <si>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</si>
  <si>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</si>
  <si>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</si>
  <si>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</si>
  <si>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</si>
  <si>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</si>
  <si>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</si>
  <si>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</si>
  <si>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</si>
  <si>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</si>
  <si>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</si>
  <si>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</si>
  <si>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</si>
  <si>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</si>
  <si>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</si>
  <si>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</si>
  <si>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</si>
  <si>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</si>
  <si>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</si>
  <si>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</si>
  <si>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</si>
  <si>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</si>
  <si>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</si>
  <si>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</si>
  <si>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</si>
  <si>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</si>
  <si>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</si>
  <si>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</si>
  <si>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</si>
  <si>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</si>
  <si>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</si>
  <si>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</si>
  <si>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</si>
  <si>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</si>
  <si>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</si>
  <si>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</si>
  <si>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</si>
  <si>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</si>
  <si>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</si>
  <si>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</si>
  <si>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</si>
  <si>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</si>
  <si>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</si>
  <si>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</si>
  <si>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</si>
  <si>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</si>
  <si>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</si>
  <si>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</si>
  <si>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</si>
  <si>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</si>
  <si>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</si>
  <si>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</si>
  <si>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</si>
  <si>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</si>
  <si>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</si>
  <si>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</si>
  <si>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</si>
  <si>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</si>
  <si>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</si>
  <si>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</si>
  <si>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</si>
  <si>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</si>
  <si>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</si>
  <si>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</si>
  <si>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</si>
  <si>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</si>
  <si>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</si>
  <si>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</si>
  <si>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</si>
  <si>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</si>
  <si>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</si>
  <si>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</si>
  <si>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</si>
  <si>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</si>
  <si>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</si>
  <si>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</si>
  <si>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</si>
  <si>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</si>
  <si>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</si>
  <si>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</si>
  <si>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</si>
  <si>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</si>
  <si>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</si>
  <si>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</si>
  <si>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</si>
  <si>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</si>
  <si>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</si>
  <si>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</si>
  <si>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</si>
  <si>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</si>
  <si>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</si>
  <si>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</si>
  <si>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</si>
  <si>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</si>
  <si>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</si>
  <si>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</si>
  <si>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</si>
  <si>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</si>
  <si>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</si>
  <si>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</si>
  <si>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</si>
  <si>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</si>
  <si>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</si>
  <si>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</si>
  <si>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</si>
  <si>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</si>
  <si>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</si>
  <si>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</si>
  <si>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</si>
  <si>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</si>
  <si>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</si>
  <si>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</si>
  <si>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</si>
  <si>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</si>
  <si>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</si>
  <si>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</si>
  <si>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</si>
  <si>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</si>
  <si>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</si>
  <si>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</si>
  <si>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</si>
  <si>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</si>
  <si>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</si>
  <si>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</si>
  <si>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</si>
  <si>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</si>
  <si>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</si>
  <si>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</si>
  <si>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</si>
  <si>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</si>
  <si>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</si>
  <si>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</si>
  <si>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</si>
  <si>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</si>
  <si>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</si>
  <si>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</si>
  <si>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</si>
  <si>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</si>
  <si>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</si>
  <si>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</si>
  <si>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</si>
  <si>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</si>
  <si>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</si>
  <si>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</si>
  <si>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</si>
  <si>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</si>
  <si>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</si>
  <si>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</si>
  <si>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</si>
  <si>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</si>
  <si>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</si>
  <si>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</si>
  <si>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</si>
  <si>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</si>
  <si>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</si>
  <si>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</si>
  <si>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</si>
  <si>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</si>
  <si>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</si>
  <si>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</si>
  <si>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</si>
  <si>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</si>
  <si>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</si>
  <si>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</si>
  <si>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</si>
  <si>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</si>
  <si>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</si>
  <si>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</si>
  <si>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</si>
  <si>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</si>
  <si>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</si>
  <si>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</si>
  <si>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</si>
  <si>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</si>
  <si>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</si>
  <si>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</si>
  <si>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</si>
  <si>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</si>
  <si>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</si>
  <si>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</si>
  <si>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</si>
  <si>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</si>
  <si>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</si>
  <si>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</si>
  <si>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</si>
  <si>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</si>
  <si>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</si>
  <si>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</si>
  <si>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</si>
  <si>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</si>
  <si>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</si>
  <si>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</si>
  <si>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</si>
  <si>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</si>
  <si>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</si>
  <si>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</si>
  <si>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</si>
  <si>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</si>
  <si>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</si>
  <si>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</si>
  <si>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</si>
  <si>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</si>
  <si>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</si>
  <si>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</si>
  <si>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</si>
  <si>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</si>
  <si>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</si>
  <si>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</si>
  <si>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</si>
  <si>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</si>
  <si>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</si>
  <si>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</si>
  <si>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</si>
  <si>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</si>
  <si>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</si>
  <si>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</si>
  <si>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</si>
  <si>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</si>
  <si>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</si>
  <si>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</si>
  <si>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</si>
  <si>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</si>
  <si>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</si>
  <si>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</si>
  <si>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</si>
  <si>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</si>
  <si>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</si>
  <si>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</si>
  <si>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</si>
  <si>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</si>
  <si>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</si>
  <si>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</si>
  <si>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</si>
  <si>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</si>
  <si>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</si>
  <si>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</si>
  <si>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</si>
  <si>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</si>
  <si>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</si>
  <si>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</si>
  <si>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</si>
  <si>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</si>
  <si>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</si>
  <si>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</si>
  <si>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</si>
  <si>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</si>
  <si>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</si>
  <si>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</si>
  <si>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</si>
  <si>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</si>
  <si>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</si>
  <si>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</si>
  <si>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</si>
  <si>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</si>
  <si>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</si>
  <si>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</si>
  <si>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</si>
  <si>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</si>
  <si>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</si>
  <si>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</si>
  <si>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</si>
  <si>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</si>
  <si>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</si>
  <si>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</si>
  <si>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</si>
  <si>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</si>
  <si>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</si>
  <si>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</si>
  <si>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</si>
  <si>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</si>
  <si>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</si>
  <si>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</si>
  <si>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</si>
  <si>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</si>
  <si>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</si>
  <si>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</si>
  <si>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</si>
  <si>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</si>
  <si>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</si>
  <si>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</si>
  <si>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</si>
  <si>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</si>
  <si>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</si>
  <si>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</si>
  <si>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</si>
  <si>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</si>
  <si>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</si>
  <si>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</si>
  <si>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</si>
  <si>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</si>
  <si>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</si>
  <si>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</si>
  <si>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</si>
  <si>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</si>
  <si>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</si>
  <si>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</si>
  <si>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</si>
  <si>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</si>
  <si>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</si>
  <si>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</si>
  <si>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</si>
  <si>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</si>
  <si>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</si>
  <si>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</si>
  <si>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</si>
  <si>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</si>
  <si>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</si>
  <si>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</si>
  <si>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</si>
  <si>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</si>
  <si>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</si>
  <si>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</si>
  <si>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</si>
  <si>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</si>
  <si>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</si>
  <si>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</si>
  <si>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</si>
  <si>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</si>
  <si>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</si>
  <si>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</si>
  <si>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</si>
  <si>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</si>
  <si>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</si>
  <si>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</si>
  <si>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</si>
  <si>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</si>
  <si>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</si>
  <si>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</si>
  <si>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</si>
  <si>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</si>
  <si>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</si>
  <si>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</si>
  <si>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</si>
  <si>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</si>
  <si>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</si>
  <si>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</si>
  <si>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</si>
  <si>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</si>
  <si>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</si>
  <si>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</si>
  <si>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</si>
  <si>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</si>
  <si>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</si>
  <si>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</si>
  <si>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</si>
  <si>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</si>
  <si>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</si>
  <si>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</si>
  <si>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</si>
  <si>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</si>
  <si>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</si>
  <si>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</si>
  <si>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</si>
  <si>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</si>
  <si>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</si>
  <si>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</si>
  <si>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</si>
  <si>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</si>
  <si>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</si>
  <si>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</si>
  <si>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</si>
  <si>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</si>
  <si>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</si>
  <si>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</si>
  <si>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</si>
  <si>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</si>
  <si>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</si>
  <si>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</si>
  <si>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</si>
  <si>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</si>
  <si>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</si>
  <si>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</si>
  <si>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</si>
  <si>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</si>
  <si>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</si>
  <si>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</si>
  <si>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</si>
  <si>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</si>
  <si>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</si>
  <si>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</si>
  <si>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</si>
  <si>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</si>
  <si>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</si>
  <si>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</si>
  <si>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</si>
  <si>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</si>
  <si>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</si>
  <si>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</si>
  <si>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</si>
  <si>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</si>
  <si>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</si>
  <si>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</si>
  <si>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</si>
  <si>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</si>
  <si>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</si>
  <si>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</si>
  <si>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</si>
  <si>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</si>
  <si>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</si>
  <si>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</si>
  <si>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</si>
  <si>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</si>
  <si>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</si>
  <si>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</si>
  <si>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</si>
  <si>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</si>
  <si>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</si>
  <si>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</si>
  <si>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</si>
  <si>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</si>
  <si>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</si>
  <si>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</si>
  <si>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</si>
  <si>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</si>
  <si>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</si>
  <si>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</si>
  <si>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</si>
  <si>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</si>
  <si>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</si>
  <si>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</si>
  <si>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</si>
  <si>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</si>
  <si>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</si>
  <si>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</si>
  <si>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</si>
  <si>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</si>
  <si>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</si>
  <si>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</si>
  <si>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</si>
  <si>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</si>
  <si>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</si>
  <si>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</si>
  <si>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</si>
  <si>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</si>
  <si>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</si>
  <si>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</si>
  <si>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</si>
  <si>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</si>
  <si>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</si>
  <si>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</si>
  <si>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</si>
  <si>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</si>
  <si>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</si>
  <si>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</si>
  <si>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</si>
  <si>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</si>
  <si>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</si>
  <si>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</si>
  <si>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</si>
  <si>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</si>
  <si>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</si>
  <si>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</si>
  <si>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</si>
  <si>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</si>
  <si>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</si>
  <si>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</si>
  <si>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</si>
  <si>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</si>
  <si>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</si>
  <si>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</si>
  <si>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</si>
  <si>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</si>
  <si>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</si>
  <si>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</si>
  <si>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</si>
  <si>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</si>
  <si>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</si>
  <si>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</si>
  <si>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</si>
  <si>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</si>
  <si>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</si>
  <si>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</si>
  <si>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</si>
  <si>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</si>
  <si>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</si>
  <si>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</si>
  <si>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</si>
  <si>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</si>
  <si>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</si>
  <si>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</si>
  <si>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</si>
  <si>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</si>
  <si>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</si>
  <si>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</si>
  <si>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</si>
  <si>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</si>
  <si>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</si>
  <si>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</si>
  <si>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</si>
  <si>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</si>
  <si>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</si>
  <si>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</si>
  <si>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</si>
  <si>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</si>
  <si>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</si>
  <si>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</si>
  <si>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</si>
  <si>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</si>
  <si>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</si>
  <si>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</si>
  <si>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</si>
  <si>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</si>
  <si>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</si>
  <si>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</si>
  <si>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</si>
  <si>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</si>
  <si>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</si>
  <si>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</si>
  <si>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</si>
  <si>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</si>
  <si>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</si>
  <si>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</si>
  <si>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</si>
  <si>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</si>
  <si>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</si>
  <si>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</si>
  <si>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</si>
  <si>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</si>
  <si>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</si>
  <si>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</si>
  <si>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</si>
  <si>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</si>
  <si>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</si>
  <si>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</si>
  <si>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</si>
  <si>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</si>
  <si>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</si>
  <si>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</si>
  <si>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</si>
  <si>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</si>
  <si>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</si>
  <si>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</si>
  <si>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</si>
  <si>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</si>
  <si>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</si>
  <si>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</si>
  <si>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</si>
  <si>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</si>
  <si>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</si>
  <si>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</si>
  <si>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</si>
  <si>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</si>
  <si>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</si>
  <si>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</si>
  <si>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</si>
  <si>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</si>
  <si>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</si>
  <si>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</si>
  <si>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</si>
  <si>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</si>
  <si>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</si>
  <si>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</si>
  <si>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</si>
  <si>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</si>
  <si>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</si>
  <si>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</si>
  <si>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</si>
  <si>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</si>
  <si>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</si>
  <si>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</si>
  <si>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</si>
  <si>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</si>
  <si>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</si>
  <si>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</si>
  <si>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</si>
  <si>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</si>
  <si>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</si>
  <si>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</si>
  <si>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</si>
  <si>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</si>
  <si>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</si>
  <si>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</si>
  <si>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</si>
  <si>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</si>
  <si>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</si>
  <si>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</si>
  <si>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</si>
  <si>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</si>
  <si>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</si>
  <si>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</si>
  <si>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</si>
  <si>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</si>
  <si>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</si>
  <si>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</si>
  <si>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</si>
  <si>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</si>
  <si>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</si>
  <si>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</si>
  <si>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</si>
  <si>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</si>
  <si>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</si>
  <si>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</si>
  <si>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</si>
  <si>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</si>
  <si>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</si>
  <si>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</si>
  <si>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</si>
  <si>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</si>
  <si>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</si>
  <si>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</si>
  <si>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</si>
  <si>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</si>
  <si>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</si>
  <si>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</si>
  <si>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</si>
  <si>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</si>
  <si>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</si>
  <si>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</si>
  <si>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</si>
  <si>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</si>
  <si>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</si>
  <si>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</si>
  <si>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</si>
  <si>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</si>
  <si>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</si>
  <si>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</si>
  <si>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</si>
  <si>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</si>
  <si>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</si>
  <si>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</si>
  <si>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</si>
  <si>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</si>
  <si>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</si>
  <si>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</si>
  <si>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</si>
  <si>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</si>
  <si>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</si>
  <si>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</si>
  <si>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</si>
  <si>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</si>
  <si>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</si>
  <si>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</si>
  <si>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</si>
  <si>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</si>
  <si>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</si>
  <si>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</si>
  <si>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</si>
  <si>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</si>
  <si>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</si>
  <si>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</si>
  <si>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</si>
  <si>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</si>
  <si>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</si>
  <si>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</si>
  <si>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</si>
  <si>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</si>
  <si>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</si>
  <si>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</si>
  <si>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</si>
  <si>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</si>
  <si>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</si>
  <si>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</si>
  <si>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</si>
  <si>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</si>
  <si>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</si>
  <si>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</si>
  <si>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</si>
  <si>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</si>
  <si>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</si>
  <si>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</si>
  <si>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</si>
  <si>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</si>
  <si>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</si>
  <si>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</si>
  <si>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</si>
  <si>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</si>
  <si>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</si>
  <si>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</si>
  <si>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</si>
  <si>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</si>
  <si>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</si>
  <si>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</si>
  <si>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</si>
  <si>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</si>
  <si>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</si>
  <si>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</si>
  <si>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</si>
  <si>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</si>
  <si>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</si>
  <si>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</si>
  <si>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</si>
  <si>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</si>
  <si>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</si>
  <si>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</si>
  <si>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</si>
  <si>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</si>
  <si>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</si>
  <si>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</si>
  <si>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</si>
  <si>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</si>
  <si>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</si>
  <si>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</si>
  <si>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</si>
  <si>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</si>
  <si>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</si>
  <si>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</si>
  <si>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</si>
  <si>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</si>
  <si>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</si>
  <si>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</si>
  <si>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</si>
  <si>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</si>
  <si>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</si>
  <si>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</si>
  <si>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</si>
  <si>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</si>
  <si>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</si>
  <si>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</si>
  <si>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</si>
  <si>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</si>
  <si>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</si>
  <si>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</si>
  <si>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</si>
  <si>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</si>
  <si>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</si>
  <si>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</si>
  <si>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</si>
  <si>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</si>
  <si>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</si>
  <si>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</si>
  <si>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</si>
  <si>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</si>
  <si>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</si>
  <si>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</si>
  <si>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</si>
  <si>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</si>
  <si>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</si>
  <si>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</si>
  <si>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</si>
  <si>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</si>
  <si>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</si>
  <si>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</si>
  <si>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</si>
  <si>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</si>
  <si>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</si>
  <si>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</si>
  <si>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</si>
  <si>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</si>
  <si>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</si>
  <si>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</si>
  <si>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</si>
  <si>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</si>
  <si>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</si>
  <si>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</si>
  <si>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</si>
  <si>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</si>
  <si>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</si>
  <si>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</si>
  <si>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</si>
  <si>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</si>
  <si>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</si>
  <si>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</si>
  <si>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</si>
  <si>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</si>
  <si>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</si>
  <si>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</si>
  <si>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</si>
  <si>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CARRERA  17 N 11 -11  BARRIO PARAISO </t>
  </si>
  <si>
    <t>7427721-3144339153-3164530781</t>
  </si>
  <si>
    <t>hogarparaiso12@hotmail.com</t>
  </si>
  <si>
    <t xml:space="preserve">BRINDAR ATENCION A NIÑAS Y NIÑOS MENORES DE CINCO (5) AÑOS INVOLUCRANDO SU CONTEXTO FAMILIAR Y COMUNITARIO DE CONFORMIDAD CON LOS LINEAMIENTOS TECNICO ADMINISTRATIVO DEL ICBF, QUE FORMAN PARTE INTEGRAL DEL PRESENTE CONTRATO Y PARA LO CUAL EL ICBF APORTARA AL CONTRATISTA LOS RECURSOS DEL QUE TRATAN LA CLAUSULA CUARTA. </t>
  </si>
  <si>
    <t>15/26/2002/003</t>
  </si>
  <si>
    <t>15/26/2003/037</t>
  </si>
  <si>
    <t xml:space="preserve">APOYAR AL ICBF PARA QUE BRINDE ATENCION A NIÑOS Y NIÑAS DE SEIS (6) HASTA CINCO (5) AÑOS EN EL HOGAR INFANTIL PARAISO, INVOLUCRANDO SU CONTEXTO FAMILIAR  Y COMUNITARIO DE CONFORMIDAD CON LOS ESTANDARES Y LINEAMIENTOS EMANADOS DE EL ICBF.  </t>
  </si>
  <si>
    <t>15/26/2004/024</t>
  </si>
  <si>
    <t>BRINDAR ATENCION A NIÑOS Y NIÑAS DE SEIS (6) MESES HASTA LOS SEIS (6) AÑOS EN EL HOGAR INFANTIL PARAISO.</t>
  </si>
  <si>
    <t>15/26/2005/026</t>
  </si>
  <si>
    <t xml:space="preserve">BRINDAR ATENCION A NIÑOS Y NIÑAS ENTRE SEIS (6) MESES Y HASTA SEIS (6) AÑOS DE EDAD, EN EL HOGAR INFANTIL DANDO PRIORIDAD A LOS NIÑOS Y NIÑAS PERTENECIENTES A LOS NIVELES I Y II DEL SISBEN. </t>
  </si>
  <si>
    <t>15/26/2006/026</t>
  </si>
  <si>
    <t xml:space="preserve">BRINDAR ATENCION INTEGRAL A NIÑOS Y NIÑAS ENTRE SEIS (6) MESES Y HASTA ANTES DE LOS SEIS (6) AÑOS DE EDAD, EN EL HOGAR INFANTIL EL PARAISO CON DOMICILIO EN TUNJA  - PERTENECIENTES A LOS NIVELES I Y II DEL SISBEN, HIJOS DE PADRES TRABAJADORES, DANDO PRIORIDAD A LO SNIÑOS Y NIÑAS PERTENECIENTES A LAS FAMILIAS EN SITUACION DE DESPLAZAMIENTO.  </t>
  </si>
  <si>
    <t>15/26/2007/005</t>
  </si>
  <si>
    <t>15/26/2009/006</t>
  </si>
  <si>
    <t>15/26/2008-012</t>
  </si>
  <si>
    <t xml:space="preserve">BRINDAR ATENCION INTEGRAL A NIÑOS Y NIÑAS ENTRE SEIS (6) MESES Y HASTA CINCO (5) AÑOS ONCE MESES (11) DE EDAD,  CON VULNERABILIDAD ECONOMICA Y SOCIAL PRIORITARIAMENTE A QUIENES POR RAZONES DE TRABAJO DE SUS PADRES O ADULTO RESPONSABLE DE SU CUIDADO PERMANECEN SOLOS TEMPORALMENTE Y A LOS HIJOS DE FAMILIA  EN SITUACION DE DESPLAZAMIENTO.  </t>
  </si>
  <si>
    <t xml:space="preserve">BRINDAR ATENCION INTEGRAL A NIÑOS Y NIÑAS ENTRE SEIS (6) MESES Y HASTA MENORES DE LOS CINCO (5) AÑOS DE EDAD CON VULNERABILIDAD ECONOMICA Y SOCIAL PRIORITARIAMENTE A QUIENES POR RAZONES DE TRABAJO DE SUS PADRES O ADULTO RESPONSABLE DE SU CUIDADO PERMANECEN SOLOS TEMPORALMENTE Y A LOS HIJOS DE FAMILIAS  EN SITUACION DE DESPLAZAMIENTO.  </t>
  </si>
  <si>
    <t>15/26/2011/144</t>
  </si>
  <si>
    <t xml:space="preserve">BRINDAR ATENCION INTEGRAL A NIÑOS Y NIÑAS ENTRE SEIS (6) MESES Y  MENORES DE CINCO (5) AÑOS DE EDAD CON VULNERABILIDAD ECONOMICA Y SOCIAL PRIORITARIAMENTE A QUIENES POR RAZONES DE TRABAJO DE SUS PADRES O ADULTO RESPONSABLE DE SU CUIDADO PERMANECEN SOLOS TEMPORALMENTE Y  LOS HIJOS DE FAMILIAS  EN SITUACION DE DESPLAZAMIENTO.  </t>
  </si>
  <si>
    <t>15/26/2012/141</t>
  </si>
  <si>
    <t>15/26/2012/244</t>
  </si>
  <si>
    <t xml:space="preserve">BRINDAR ATENCION INTEGRAL A NIÑOS Y NIÑAS ENTRE LOS SEIS (6) MESES Y  MENORES DE CINCO (5) AÑOS DE EDAD, CON VULNERABILIDAD ECONOMICA Y SOCIAL, PRIORITARIAMENTE A QUIENES POR RAZONES DE TRABAJO DE SUS PADRES O ADULTO RESPONSABLE DE SU CUIDADO PERMANECEN SOLOS TEMPORALMENTE Y  LOS HIJOS DE FAMILIAS  EN SITUACION DE DESPLAZAMIENTO.  </t>
  </si>
  <si>
    <t>15/26/2012/357</t>
  </si>
  <si>
    <t xml:space="preserve">ATENDER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 </t>
  </si>
  <si>
    <t>15/26/2015/019</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</si>
  <si>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ATENCION.</t>
  </si>
  <si>
    <t>15/26/2016/046</t>
  </si>
  <si>
    <t>15/26/2016/425</t>
  </si>
  <si>
    <t xml:space="preserve">PRESTAR EL SERVICIO DE ATENCION EDUCACION INICIAL Y CUIDADO A NIÑOS Y NIÑAS MENORES DE CINCO (5) AÑOS O HASTA SU INGRESO EN EL GRADO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DEL SERVICIO, PARA QUE ESTE ASUMA CON SU PERSONAL Y BAJO SU RESPONSABILIDAD DICHA ATENCION. </t>
  </si>
  <si>
    <t>PRESTAR EL SERVICIO DE ATENCION EDUCACION INICIAL Y CUIDADO A NIÑOS Y NIÑAS MENORES DE CINCO (5) AÑOS O HASTA SU INGRESO EN EL GRADO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</si>
  <si>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284 DE 2017</t>
  </si>
  <si>
    <t xml:space="preserve">PRESTAR EL SERVICIO DE ATENCION INTEGRAL A NIÑOS Y NIÑAS MENORES DE CINCO (5) AÑOS O HASTA SU INGRESO AL GRADO DE TRANSICION, CON EL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 </t>
  </si>
  <si>
    <t>281 DE 2018</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</si>
  <si>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SERVICIO HOGARES INFANTILES. </t>
  </si>
  <si>
    <t>109 DE 2019</t>
  </si>
  <si>
    <t>128 DE 2020</t>
  </si>
  <si>
    <t>PRESTAR EL SERVICIO HOGARES INFANTILES - HI- DE CONFORMIDAD CON EL MANUAL OPERATIVO DE LA MODALIDAD INSTITUCIONAL Y DE LAS DIRECTRICES ESTABLECIDAS POR EL ICBF EN ARMONIA CON LA POLITICA DE ESTADO PARA EL DESARROLLO INTEGRAL DE LA PRIMERA INFANCIA "DE CERO A SIEMPRE"</t>
  </si>
  <si>
    <t>PRESTAR EL SERVICIO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</si>
  <si>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 xml:space="preserve">JOHANNA ANDREA SANCHEZ GALVIS </t>
  </si>
  <si>
    <t>JOHANNA ANDREA SANCHEZ GALVIS</t>
  </si>
  <si>
    <t>2021-15-15001282020</t>
  </si>
  <si>
    <t>15/26/2010/151</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</si>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</sst>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A116" zoomScale="55" zoomScaleNormal="10" zoomScaleSheetLayoutView="55" zoomScalePageLayoutView="40" workbookViewId="0">
      <selection activeCell="I183" sqref="I183:L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2717</v>
      </c>
      <c r="D15" s="35"/>
      <c r="E15" s="35"/>
      <c r="F15" s="5"/>
      <c r="G15" s="32" t="s">
        <v>1168</v>
      </c>
      <c r="H15" s="103" t="s">
        <v>255</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820003689</v>
      </c>
      <c r="C20" s="5"/>
      <c r="D20" s="73"/>
      <c r="E20" s="5"/>
      <c r="F20" s="5"/>
      <c r="G20" s="5"/>
      <c r="H20" s="243"/>
      <c r="I20" s="149" t="s">
        <v>255</v>
      </c>
      <c r="J20" s="150" t="s">
        <v>257</v>
      </c>
      <c r="K20" s="151">
        <v>482727870</v>
      </c>
      <c r="L20" s="152">
        <v>44197</v>
      </c>
      <c r="M20" s="152">
        <v>44561</v>
      </c>
      <c r="N20" s="135">
        <f>+(M20-L20)/30</f>
        <v>12.133333333333333</v>
      </c>
      <c r="O20" s="138"/>
      <c r="U20" s="134"/>
      <c r="V20" s="105">
        <f ca="1">NOW()</f>
        <v>44193.808591898145</v>
      </c>
      <c r="W20" s="105">
        <f ca="1">NOW()</f>
        <v>44193.808591898145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 DEL HOGAR INFANTIL PARAISO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2719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2680</v>
      </c>
      <c r="E48" s="145">
        <v>37258</v>
      </c>
      <c r="F48" s="145">
        <v>37711</v>
      </c>
      <c r="G48" s="160">
        <f>IF(AND(E48&lt;&gt;"",F48&lt;&gt;""),((F48-E48)/30),"")</f>
        <v>15.1</v>
      </c>
      <c r="H48" s="114" t="s">
        <v>2679</v>
      </c>
      <c r="I48" s="113" t="s">
        <v>255</v>
      </c>
      <c r="J48" s="113" t="s">
        <v>257</v>
      </c>
      <c r="K48" s="116">
        <v>167813526</v>
      </c>
      <c r="L48" s="115"/>
      <c r="M48" s="117"/>
      <c r="N48" s="115" t="s">
        <v>27</v>
      </c>
      <c r="O48" s="115" t="s">
        <v>26</v>
      </c>
      <c r="P48" s="78"/>
    </row>
    <row r="49" spans="1:16" s="6" customFormat="1" ht="24.75" customHeight="1" x14ac:dyDescent="0.25">
      <c r="A49" s="143">
        <v>2</v>
      </c>
      <c r="B49" s="111" t="s">
        <v>2665</v>
      </c>
      <c r="C49" s="112" t="s">
        <v>31</v>
      </c>
      <c r="D49" s="110" t="s">
        <v>2681</v>
      </c>
      <c r="E49" s="145">
        <v>37712</v>
      </c>
      <c r="F49" s="145">
        <v>38017</v>
      </c>
      <c r="G49" s="160">
        <f t="shared" ref="G49:G50" si="2">IF(AND(E49&lt;&gt;"",F49&lt;&gt;""),((F49-E49)/30),"")</f>
        <v>10.166666666666666</v>
      </c>
      <c r="H49" s="114" t="s">
        <v>2682</v>
      </c>
      <c r="I49" s="113" t="s">
        <v>255</v>
      </c>
      <c r="J49" s="113" t="s">
        <v>257</v>
      </c>
      <c r="K49" s="116">
        <v>116216761</v>
      </c>
      <c r="L49" s="115"/>
      <c r="M49" s="117"/>
      <c r="N49" s="115" t="s">
        <v>27</v>
      </c>
      <c r="O49" s="115" t="s">
        <v>26</v>
      </c>
      <c r="P49" s="78"/>
    </row>
    <row r="50" spans="1:16" s="6" customFormat="1" ht="24.75" customHeight="1" x14ac:dyDescent="0.25">
      <c r="A50" s="143">
        <v>3</v>
      </c>
      <c r="B50" s="111" t="s">
        <v>2665</v>
      </c>
      <c r="C50" s="112" t="s">
        <v>31</v>
      </c>
      <c r="D50" s="110" t="s">
        <v>2683</v>
      </c>
      <c r="E50" s="145">
        <v>38013</v>
      </c>
      <c r="F50" s="145">
        <v>38352</v>
      </c>
      <c r="G50" s="160">
        <f t="shared" si="2"/>
        <v>11.3</v>
      </c>
      <c r="H50" s="119" t="s">
        <v>2684</v>
      </c>
      <c r="I50" s="113" t="s">
        <v>255</v>
      </c>
      <c r="J50" s="113" t="s">
        <v>257</v>
      </c>
      <c r="K50" s="116">
        <v>139482964</v>
      </c>
      <c r="L50" s="115"/>
      <c r="M50" s="117"/>
      <c r="N50" s="115" t="s">
        <v>27</v>
      </c>
      <c r="O50" s="115" t="s">
        <v>26</v>
      </c>
      <c r="P50" s="78"/>
    </row>
    <row r="51" spans="1:16" s="6" customFormat="1" ht="24.75" customHeight="1" outlineLevel="1" x14ac:dyDescent="0.25">
      <c r="A51" s="143">
        <v>4</v>
      </c>
      <c r="B51" s="122" t="s">
        <v>2665</v>
      </c>
      <c r="C51" s="112" t="s">
        <v>31</v>
      </c>
      <c r="D51" s="110" t="s">
        <v>2685</v>
      </c>
      <c r="E51" s="145">
        <v>38371</v>
      </c>
      <c r="F51" s="145">
        <v>38717</v>
      </c>
      <c r="G51" s="160">
        <f t="shared" ref="G51:G107" si="3">IF(AND(E51&lt;&gt;"",F51&lt;&gt;""),((F51-E51)/30),"")</f>
        <v>11.533333333333333</v>
      </c>
      <c r="H51" s="114" t="s">
        <v>2686</v>
      </c>
      <c r="I51" s="113" t="s">
        <v>255</v>
      </c>
      <c r="J51" s="113" t="s">
        <v>257</v>
      </c>
      <c r="K51" s="116">
        <v>157782892</v>
      </c>
      <c r="L51" s="115"/>
      <c r="M51" s="117"/>
      <c r="N51" s="115" t="s">
        <v>27</v>
      </c>
      <c r="O51" s="115" t="s">
        <v>26</v>
      </c>
      <c r="P51" s="78"/>
    </row>
    <row r="52" spans="1:16" s="7" customFormat="1" ht="24.75" customHeight="1" outlineLevel="1" x14ac:dyDescent="0.25">
      <c r="A52" s="144">
        <v>5</v>
      </c>
      <c r="B52" s="122" t="s">
        <v>2665</v>
      </c>
      <c r="C52" s="112" t="s">
        <v>31</v>
      </c>
      <c r="D52" s="110" t="s">
        <v>2687</v>
      </c>
      <c r="E52" s="145">
        <v>38729</v>
      </c>
      <c r="F52" s="145">
        <v>39082</v>
      </c>
      <c r="G52" s="160">
        <f t="shared" si="3"/>
        <v>11.766666666666667</v>
      </c>
      <c r="H52" s="119" t="s">
        <v>2688</v>
      </c>
      <c r="I52" s="113" t="s">
        <v>255</v>
      </c>
      <c r="J52" s="113" t="s">
        <v>257</v>
      </c>
      <c r="K52" s="116">
        <v>165628227</v>
      </c>
      <c r="L52" s="115"/>
      <c r="M52" s="117"/>
      <c r="N52" s="115" t="s">
        <v>27</v>
      </c>
      <c r="O52" s="115" t="s">
        <v>26</v>
      </c>
      <c r="P52" s="79"/>
    </row>
    <row r="53" spans="1:16" s="7" customFormat="1" ht="24.75" customHeight="1" outlineLevel="1" x14ac:dyDescent="0.25">
      <c r="A53" s="144">
        <v>6</v>
      </c>
      <c r="B53" s="122" t="s">
        <v>2665</v>
      </c>
      <c r="C53" s="112" t="s">
        <v>31</v>
      </c>
      <c r="D53" s="110" t="s">
        <v>2689</v>
      </c>
      <c r="E53" s="145">
        <v>39112</v>
      </c>
      <c r="F53" s="145">
        <v>39447</v>
      </c>
      <c r="G53" s="160">
        <f t="shared" si="3"/>
        <v>11.166666666666666</v>
      </c>
      <c r="H53" s="119" t="s">
        <v>2686</v>
      </c>
      <c r="I53" s="113" t="s">
        <v>255</v>
      </c>
      <c r="J53" s="113" t="s">
        <v>257</v>
      </c>
      <c r="K53" s="116">
        <v>172254428</v>
      </c>
      <c r="L53" s="115"/>
      <c r="M53" s="117"/>
      <c r="N53" s="115" t="s">
        <v>27</v>
      </c>
      <c r="O53" s="115" t="s">
        <v>26</v>
      </c>
      <c r="P53" s="79"/>
    </row>
    <row r="54" spans="1:16" s="7" customFormat="1" ht="24.75" customHeight="1" outlineLevel="1" x14ac:dyDescent="0.25">
      <c r="A54" s="144">
        <v>7</v>
      </c>
      <c r="B54" s="122" t="s">
        <v>2665</v>
      </c>
      <c r="C54" s="112" t="s">
        <v>32</v>
      </c>
      <c r="D54" s="110" t="s">
        <v>2691</v>
      </c>
      <c r="E54" s="145">
        <v>39476</v>
      </c>
      <c r="F54" s="145">
        <v>39813</v>
      </c>
      <c r="G54" s="160">
        <f t="shared" si="3"/>
        <v>11.233333333333333</v>
      </c>
      <c r="H54" s="114" t="s">
        <v>2692</v>
      </c>
      <c r="I54" s="113" t="s">
        <v>255</v>
      </c>
      <c r="J54" s="113" t="s">
        <v>257</v>
      </c>
      <c r="K54" s="118">
        <v>192394507</v>
      </c>
      <c r="L54" s="115"/>
      <c r="M54" s="117"/>
      <c r="N54" s="115" t="s">
        <v>27</v>
      </c>
      <c r="O54" s="115" t="s">
        <v>26</v>
      </c>
      <c r="P54" s="79"/>
    </row>
    <row r="55" spans="1:16" s="7" customFormat="1" ht="24.75" customHeight="1" outlineLevel="1" x14ac:dyDescent="0.25">
      <c r="A55" s="144">
        <v>8</v>
      </c>
      <c r="B55" s="122" t="s">
        <v>2665</v>
      </c>
      <c r="C55" s="112" t="s">
        <v>31</v>
      </c>
      <c r="D55" s="110" t="s">
        <v>2690</v>
      </c>
      <c r="E55" s="145">
        <v>39814</v>
      </c>
      <c r="F55" s="145">
        <v>40178</v>
      </c>
      <c r="G55" s="160">
        <f t="shared" si="3"/>
        <v>12.133333333333333</v>
      </c>
      <c r="H55" s="114" t="s">
        <v>2693</v>
      </c>
      <c r="I55" s="113" t="s">
        <v>255</v>
      </c>
      <c r="J55" s="113" t="s">
        <v>257</v>
      </c>
      <c r="K55" s="118">
        <v>201288333</v>
      </c>
      <c r="L55" s="115"/>
      <c r="M55" s="117"/>
      <c r="N55" s="115" t="s">
        <v>27</v>
      </c>
      <c r="O55" s="115" t="s">
        <v>26</v>
      </c>
      <c r="P55" s="79"/>
    </row>
    <row r="56" spans="1:16" s="7" customFormat="1" ht="24.75" customHeight="1" outlineLevel="1" x14ac:dyDescent="0.25">
      <c r="A56" s="144">
        <v>9</v>
      </c>
      <c r="B56" s="122" t="s">
        <v>2665</v>
      </c>
      <c r="C56" s="112" t="s">
        <v>31</v>
      </c>
      <c r="D56" s="110" t="s">
        <v>2718</v>
      </c>
      <c r="E56" s="145">
        <v>40205</v>
      </c>
      <c r="F56" s="145">
        <v>40543</v>
      </c>
      <c r="G56" s="160">
        <f t="shared" si="3"/>
        <v>11.266666666666667</v>
      </c>
      <c r="H56" s="122" t="s">
        <v>2693</v>
      </c>
      <c r="I56" s="113" t="s">
        <v>255</v>
      </c>
      <c r="J56" s="113" t="s">
        <v>257</v>
      </c>
      <c r="K56" s="118">
        <v>210625571</v>
      </c>
      <c r="L56" s="115"/>
      <c r="M56" s="117"/>
      <c r="N56" s="115" t="s">
        <v>27</v>
      </c>
      <c r="O56" s="115" t="s">
        <v>26</v>
      </c>
      <c r="P56" s="79"/>
    </row>
    <row r="57" spans="1:16" s="7" customFormat="1" ht="24.75" customHeight="1" outlineLevel="1" x14ac:dyDescent="0.25">
      <c r="A57" s="144">
        <v>10</v>
      </c>
      <c r="B57" s="122" t="s">
        <v>2665</v>
      </c>
      <c r="C57" s="65" t="s">
        <v>31</v>
      </c>
      <c r="D57" s="63" t="s">
        <v>2694</v>
      </c>
      <c r="E57" s="145">
        <v>40563</v>
      </c>
      <c r="F57" s="145">
        <v>40908</v>
      </c>
      <c r="G57" s="160">
        <f t="shared" si="3"/>
        <v>11.5</v>
      </c>
      <c r="H57" s="64" t="s">
        <v>2695</v>
      </c>
      <c r="I57" s="63" t="s">
        <v>255</v>
      </c>
      <c r="J57" s="63" t="s">
        <v>257</v>
      </c>
      <c r="K57" s="66">
        <v>219200839</v>
      </c>
      <c r="L57" s="65"/>
      <c r="M57" s="67"/>
      <c r="N57" s="65" t="s">
        <v>27</v>
      </c>
      <c r="O57" s="65" t="s">
        <v>26</v>
      </c>
      <c r="P57" s="79"/>
    </row>
    <row r="58" spans="1:16" s="7" customFormat="1" ht="24.75" customHeight="1" outlineLevel="1" x14ac:dyDescent="0.25">
      <c r="A58" s="144">
        <v>11</v>
      </c>
      <c r="B58" s="122" t="s">
        <v>2665</v>
      </c>
      <c r="C58" s="65" t="s">
        <v>31</v>
      </c>
      <c r="D58" s="63" t="s">
        <v>2696</v>
      </c>
      <c r="E58" s="145">
        <v>40938</v>
      </c>
      <c r="F58" s="145">
        <v>41090</v>
      </c>
      <c r="G58" s="160">
        <f t="shared" si="3"/>
        <v>5.0666666666666664</v>
      </c>
      <c r="H58" s="64" t="s">
        <v>2698</v>
      </c>
      <c r="I58" s="63" t="s">
        <v>255</v>
      </c>
      <c r="J58" s="63" t="s">
        <v>257</v>
      </c>
      <c r="K58" s="66">
        <v>116772553</v>
      </c>
      <c r="L58" s="65"/>
      <c r="M58" s="67"/>
      <c r="N58" s="65" t="s">
        <v>27</v>
      </c>
      <c r="O58" s="65" t="s">
        <v>26</v>
      </c>
      <c r="P58" s="79"/>
    </row>
    <row r="59" spans="1:16" s="7" customFormat="1" ht="24.75" customHeight="1" outlineLevel="1" x14ac:dyDescent="0.25">
      <c r="A59" s="144">
        <v>12</v>
      </c>
      <c r="B59" s="122" t="s">
        <v>2665</v>
      </c>
      <c r="C59" s="65" t="s">
        <v>31</v>
      </c>
      <c r="D59" s="63" t="s">
        <v>2697</v>
      </c>
      <c r="E59" s="145">
        <v>41089</v>
      </c>
      <c r="F59" s="145">
        <v>41273</v>
      </c>
      <c r="G59" s="160">
        <f t="shared" si="3"/>
        <v>6.1333333333333337</v>
      </c>
      <c r="H59" s="122" t="s">
        <v>2698</v>
      </c>
      <c r="I59" s="63" t="s">
        <v>255</v>
      </c>
      <c r="J59" s="63" t="s">
        <v>257</v>
      </c>
      <c r="K59" s="66">
        <v>122260486</v>
      </c>
      <c r="L59" s="65"/>
      <c r="M59" s="67"/>
      <c r="N59" s="65" t="s">
        <v>27</v>
      </c>
      <c r="O59" s="65" t="s">
        <v>26</v>
      </c>
      <c r="P59" s="79"/>
    </row>
    <row r="60" spans="1:16" s="7" customFormat="1" ht="24.75" customHeight="1" outlineLevel="1" x14ac:dyDescent="0.25">
      <c r="A60" s="144">
        <v>13</v>
      </c>
      <c r="B60" s="122" t="s">
        <v>2665</v>
      </c>
      <c r="C60" s="65" t="s">
        <v>31</v>
      </c>
      <c r="D60" s="63" t="s">
        <v>2699</v>
      </c>
      <c r="E60" s="145">
        <v>41262</v>
      </c>
      <c r="F60" s="145">
        <v>42004</v>
      </c>
      <c r="G60" s="160">
        <f t="shared" si="3"/>
        <v>24.733333333333334</v>
      </c>
      <c r="H60" s="64" t="s">
        <v>2700</v>
      </c>
      <c r="I60" s="63" t="s">
        <v>255</v>
      </c>
      <c r="J60" s="63" t="s">
        <v>257</v>
      </c>
      <c r="K60" s="66">
        <v>625057031</v>
      </c>
      <c r="L60" s="65"/>
      <c r="M60" s="67"/>
      <c r="N60" s="65" t="s">
        <v>27</v>
      </c>
      <c r="O60" s="65" t="s">
        <v>26</v>
      </c>
      <c r="P60" s="79"/>
    </row>
    <row r="61" spans="1:16" s="7" customFormat="1" ht="24.75" customHeight="1" outlineLevel="1" x14ac:dyDescent="0.25">
      <c r="A61" s="144">
        <v>14</v>
      </c>
      <c r="B61" s="122" t="s">
        <v>2665</v>
      </c>
      <c r="C61" s="65" t="s">
        <v>31</v>
      </c>
      <c r="D61" s="63" t="s">
        <v>2701</v>
      </c>
      <c r="E61" s="145">
        <v>42034</v>
      </c>
      <c r="F61" s="145">
        <v>42369</v>
      </c>
      <c r="G61" s="160">
        <f t="shared" si="3"/>
        <v>11.166666666666666</v>
      </c>
      <c r="H61" s="64" t="s">
        <v>2702</v>
      </c>
      <c r="I61" s="63" t="s">
        <v>255</v>
      </c>
      <c r="J61" s="63" t="s">
        <v>257</v>
      </c>
      <c r="K61" s="66">
        <v>328379370</v>
      </c>
      <c r="L61" s="65"/>
      <c r="M61" s="67"/>
      <c r="N61" s="65" t="s">
        <v>27</v>
      </c>
      <c r="O61" s="65" t="s">
        <v>26</v>
      </c>
      <c r="P61" s="79"/>
    </row>
    <row r="62" spans="1:16" s="7" customFormat="1" ht="24.75" customHeight="1" outlineLevel="1" x14ac:dyDescent="0.25">
      <c r="A62" s="144">
        <v>15</v>
      </c>
      <c r="B62" s="122" t="s">
        <v>2665</v>
      </c>
      <c r="C62" s="65" t="s">
        <v>31</v>
      </c>
      <c r="D62" s="63" t="s">
        <v>2703</v>
      </c>
      <c r="E62" s="145">
        <v>42395</v>
      </c>
      <c r="F62" s="145">
        <v>42674</v>
      </c>
      <c r="G62" s="160">
        <f t="shared" si="3"/>
        <v>9.3000000000000007</v>
      </c>
      <c r="H62" s="64" t="s">
        <v>2705</v>
      </c>
      <c r="I62" s="63" t="s">
        <v>255</v>
      </c>
      <c r="J62" s="63" t="s">
        <v>257</v>
      </c>
      <c r="K62" s="66">
        <v>288295524</v>
      </c>
      <c r="L62" s="65"/>
      <c r="M62" s="67"/>
      <c r="N62" s="65" t="s">
        <v>27</v>
      </c>
      <c r="O62" s="65" t="s">
        <v>26</v>
      </c>
      <c r="P62" s="79"/>
    </row>
    <row r="63" spans="1:16" s="7" customFormat="1" ht="24.75" customHeight="1" outlineLevel="1" x14ac:dyDescent="0.25">
      <c r="A63" s="144">
        <v>16</v>
      </c>
      <c r="B63" s="122" t="s">
        <v>2665</v>
      </c>
      <c r="C63" s="65" t="s">
        <v>31</v>
      </c>
      <c r="D63" s="63" t="s">
        <v>2704</v>
      </c>
      <c r="E63" s="145">
        <v>42675</v>
      </c>
      <c r="F63" s="145">
        <v>43039</v>
      </c>
      <c r="G63" s="160">
        <f t="shared" si="3"/>
        <v>12.133333333333333</v>
      </c>
      <c r="H63" s="64" t="s">
        <v>2706</v>
      </c>
      <c r="I63" s="63" t="s">
        <v>255</v>
      </c>
      <c r="J63" s="63" t="s">
        <v>257</v>
      </c>
      <c r="K63" s="66">
        <v>391242733</v>
      </c>
      <c r="L63" s="65"/>
      <c r="M63" s="67"/>
      <c r="N63" s="65" t="s">
        <v>27</v>
      </c>
      <c r="O63" s="65" t="s">
        <v>26</v>
      </c>
      <c r="P63" s="79"/>
    </row>
    <row r="64" spans="1:16" s="7" customFormat="1" ht="24.75" customHeight="1" outlineLevel="1" x14ac:dyDescent="0.25">
      <c r="A64" s="144">
        <v>17</v>
      </c>
      <c r="B64" s="122" t="s">
        <v>2665</v>
      </c>
      <c r="C64" s="65" t="s">
        <v>31</v>
      </c>
      <c r="D64" s="63" t="s">
        <v>2707</v>
      </c>
      <c r="E64" s="145">
        <v>43040</v>
      </c>
      <c r="F64" s="145">
        <v>43404</v>
      </c>
      <c r="G64" s="160">
        <f t="shared" si="3"/>
        <v>12.133333333333333</v>
      </c>
      <c r="H64" s="122" t="s">
        <v>2708</v>
      </c>
      <c r="I64" s="63" t="s">
        <v>255</v>
      </c>
      <c r="J64" s="63" t="s">
        <v>257</v>
      </c>
      <c r="K64" s="66">
        <v>447040705</v>
      </c>
      <c r="L64" s="65"/>
      <c r="M64" s="67"/>
      <c r="N64" s="65" t="s">
        <v>27</v>
      </c>
      <c r="O64" s="65" t="s">
        <v>26</v>
      </c>
      <c r="P64" s="79"/>
    </row>
    <row r="65" spans="1:16" s="7" customFormat="1" ht="24.75" customHeight="1" outlineLevel="1" x14ac:dyDescent="0.25">
      <c r="A65" s="144">
        <v>18</v>
      </c>
      <c r="B65" s="122" t="s">
        <v>2665</v>
      </c>
      <c r="C65" s="65" t="s">
        <v>31</v>
      </c>
      <c r="D65" s="63" t="s">
        <v>2709</v>
      </c>
      <c r="E65" s="145">
        <v>43405</v>
      </c>
      <c r="F65" s="145">
        <v>43441</v>
      </c>
      <c r="G65" s="160">
        <f t="shared" si="3"/>
        <v>1.2</v>
      </c>
      <c r="H65" s="64" t="s">
        <v>2710</v>
      </c>
      <c r="I65" s="63" t="s">
        <v>255</v>
      </c>
      <c r="J65" s="63" t="s">
        <v>257</v>
      </c>
      <c r="K65" s="66">
        <v>46412473</v>
      </c>
      <c r="L65" s="65"/>
      <c r="M65" s="67"/>
      <c r="N65" s="65" t="s">
        <v>27</v>
      </c>
      <c r="O65" s="65" t="s">
        <v>26</v>
      </c>
      <c r="P65" s="79"/>
    </row>
    <row r="66" spans="1:16" s="7" customFormat="1" ht="24.75" customHeight="1" outlineLevel="1" x14ac:dyDescent="0.25">
      <c r="A66" s="144">
        <v>19</v>
      </c>
      <c r="B66" s="122" t="s">
        <v>2665</v>
      </c>
      <c r="C66" s="65" t="s">
        <v>31</v>
      </c>
      <c r="D66" s="63" t="s">
        <v>2711</v>
      </c>
      <c r="E66" s="145">
        <v>43486</v>
      </c>
      <c r="F66" s="145">
        <v>43830</v>
      </c>
      <c r="G66" s="160">
        <f t="shared" si="3"/>
        <v>11.466666666666667</v>
      </c>
      <c r="H66" s="64" t="s">
        <v>2713</v>
      </c>
      <c r="I66" s="63" t="s">
        <v>255</v>
      </c>
      <c r="J66" s="63" t="s">
        <v>257</v>
      </c>
      <c r="K66" s="66">
        <v>422509562</v>
      </c>
      <c r="L66" s="65"/>
      <c r="M66" s="67"/>
      <c r="N66" s="65" t="s">
        <v>27</v>
      </c>
      <c r="O66" s="65" t="s">
        <v>26</v>
      </c>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2712</v>
      </c>
      <c r="E114" s="145">
        <v>43876</v>
      </c>
      <c r="F114" s="145">
        <v>44196</v>
      </c>
      <c r="G114" s="160">
        <f>IF(AND(E114&lt;&gt;"",F114&lt;&gt;""),((F114-E114)/30),"")</f>
        <v>10.666666666666666</v>
      </c>
      <c r="H114" s="122" t="s">
        <v>2714</v>
      </c>
      <c r="I114" s="121" t="s">
        <v>255</v>
      </c>
      <c r="J114" s="121" t="s">
        <v>257</v>
      </c>
      <c r="K114" s="123">
        <v>429837407</v>
      </c>
      <c r="L114" s="100">
        <f>+IF(AND(K114&gt;0,O114="Ejecución"),(K114/877802)*Tabla28[[#This Row],[% participación]],IF(AND(K114&gt;0,O114&lt;&gt;"Ejecución"),"-",""))</f>
        <v>465.19093901586007</v>
      </c>
      <c r="M114" s="124"/>
      <c r="N114" s="173">
        <v>0.95</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1.0000000000000001E-5</v>
      </c>
      <c r="G179" s="165">
        <f>IF(F179&gt;0,SUM(E179+F179),"")</f>
        <v>2.001E-2</v>
      </c>
      <c r="H179" s="5"/>
      <c r="I179" s="191" t="s">
        <v>2671</v>
      </c>
      <c r="J179" s="191"/>
      <c r="K179" s="191"/>
      <c r="L179" s="191"/>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2.001E-2</v>
      </c>
      <c r="D185" s="91" t="s">
        <v>2628</v>
      </c>
      <c r="E185" s="94">
        <f>+(C185*SUM(K20:K35))</f>
        <v>9659384.6787</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37246</v>
      </c>
      <c r="D193" s="5"/>
      <c r="E193" s="126">
        <v>1655</v>
      </c>
      <c r="F193" s="5"/>
      <c r="G193" s="5"/>
      <c r="H193" s="147" t="s">
        <v>2715</v>
      </c>
      <c r="J193" s="5"/>
      <c r="K193" s="127">
        <v>37258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2676</v>
      </c>
      <c r="J211" s="27" t="s">
        <v>2622</v>
      </c>
      <c r="K211" s="148" t="s">
        <v>257</v>
      </c>
      <c r="L211" s="21"/>
      <c r="M211" s="21"/>
      <c r="N211" s="21"/>
      <c r="O211" s="8"/>
    </row>
    <row r="212" spans="1:15" x14ac:dyDescent="0.25">
      <c r="A212" s="9"/>
      <c r="B212" s="27" t="s">
        <v>2619</v>
      </c>
      <c r="C212" s="147" t="s">
        <v>2716</v>
      </c>
      <c r="D212" s="21"/>
      <c r="G212" s="27" t="s">
        <v>2621</v>
      </c>
      <c r="H212" s="148" t="s">
        <v>2677</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verticalCentered="1"/>
  <pageMargins left="3.937007874015748E-2" right="3.937007874015748E-2" top="0.35433070866141736" bottom="0.35433070866141736" header="0.31496062992125984" footer="0.31496062992125984"/>
  <pageSetup paperSize="5" scale="30" orientation="landscape" r:id="rId1"/>
  <rowBreaks count="2" manualBreakCount="2">
    <brk id="79" max="27" man="1"/>
    <brk id="147" max="27"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2020-12-28T22:52:34Z</cp:lastPrinted>
  <dcterms:created xsi:type="dcterms:W3CDTF">2020-10-14T21:57:42Z</dcterms:created>
  <dcterms:modified xsi:type="dcterms:W3CDTF">2020-12-29T00:24:37Z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