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OPIA DE SEGURIDAD 1\DOCUMENTOS\OFERENTES 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<sst xmlns="http://schemas.openxmlformats.org/spreadsheetml/2006/main" count="3206" uniqueCount="2723">
  <si>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</si>
  <si>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</si>
  <si>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</si>
  <si>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</si>
  <si>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</si>
  <si>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</si>
  <si>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</si>
  <si>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</si>
  <si>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</si>
  <si>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</si>
  <si>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</si>
  <si>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</si>
  <si>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</si>
  <si>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</si>
  <si>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</si>
  <si>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</si>
  <si>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</si>
  <si>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</si>
  <si>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</si>
  <si>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</si>
  <si>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</si>
  <si>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</si>
  <si>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</si>
  <si>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</si>
  <si>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</si>
  <si>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</si>
  <si>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</si>
  <si>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</si>
  <si>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</si>
  <si>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</si>
  <si>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</si>
  <si>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</si>
  <si>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</si>
  <si>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</si>
  <si>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</si>
  <si>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</si>
  <si>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</si>
  <si>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</si>
  <si>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</si>
  <si>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</si>
  <si>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</si>
  <si>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</si>
  <si>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</si>
  <si>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</si>
  <si>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</si>
  <si>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</si>
  <si>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</si>
  <si>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</si>
  <si>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</si>
  <si>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</si>
  <si>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</si>
  <si>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</si>
  <si>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</si>
  <si>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</si>
  <si>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</si>
  <si>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</si>
  <si>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</si>
  <si>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</si>
  <si>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</si>
  <si>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</si>
  <si>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</si>
  <si>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</si>
  <si>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</si>
  <si>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</si>
  <si>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</si>
  <si>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</si>
  <si>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</si>
  <si>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</si>
  <si>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</si>
  <si>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</si>
  <si>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</si>
  <si>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</si>
  <si>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</si>
  <si>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</si>
  <si>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</si>
  <si>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</si>
  <si>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</si>
  <si>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</si>
  <si>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</si>
  <si>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</si>
  <si>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</si>
  <si>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</si>
  <si>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</si>
  <si>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</si>
  <si>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</si>
  <si>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</si>
  <si>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</si>
  <si>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</si>
  <si>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</si>
  <si>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</si>
  <si>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</si>
  <si>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</si>
  <si>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</si>
  <si>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</si>
  <si>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</si>
  <si>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</si>
  <si>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</si>
  <si>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</si>
  <si>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</si>
  <si>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</si>
  <si>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</si>
  <si>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</si>
  <si>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</si>
  <si>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</si>
  <si>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</si>
  <si>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</si>
  <si>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</si>
  <si>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</si>
  <si>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</si>
  <si>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</si>
  <si>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</si>
  <si>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</si>
  <si>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</si>
  <si>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</si>
  <si>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</si>
  <si>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</si>
  <si>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</si>
  <si>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</si>
  <si>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</si>
  <si>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</si>
  <si>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</si>
  <si>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</si>
  <si>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</si>
  <si>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</si>
  <si>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</si>
  <si>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</si>
  <si>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</si>
  <si>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</si>
  <si>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</si>
  <si>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</si>
  <si>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</si>
  <si>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</si>
  <si>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</si>
  <si>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</si>
  <si>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</si>
  <si>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</si>
  <si>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</si>
  <si>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</si>
  <si>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</si>
  <si>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</si>
  <si>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</si>
  <si>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</si>
  <si>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</si>
  <si>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</si>
  <si>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</si>
  <si>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</si>
  <si>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</si>
  <si>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</si>
  <si>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</si>
  <si>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</si>
  <si>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</si>
  <si>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</si>
  <si>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</si>
  <si>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</si>
  <si>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</si>
  <si>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</si>
  <si>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</si>
  <si>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</si>
  <si>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</si>
  <si>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</si>
  <si>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</si>
  <si>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</si>
  <si>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</si>
  <si>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</si>
  <si>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</si>
  <si>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</si>
  <si>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</si>
  <si>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</si>
  <si>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</si>
  <si>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</si>
  <si>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</si>
  <si>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</si>
  <si>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</si>
  <si>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</si>
  <si>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</si>
  <si>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</si>
  <si>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</si>
  <si>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</si>
  <si>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</si>
  <si>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</si>
  <si>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</si>
  <si>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</si>
  <si>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</si>
  <si>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</si>
  <si>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</si>
  <si>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</si>
  <si>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</si>
  <si>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</si>
  <si>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</si>
  <si>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</si>
  <si>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</si>
  <si>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</si>
  <si>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</si>
  <si>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</si>
  <si>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</si>
  <si>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</si>
  <si>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</si>
  <si>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</si>
  <si>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</si>
  <si>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</si>
  <si>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</si>
  <si>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</si>
  <si>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</si>
  <si>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</si>
  <si>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</si>
  <si>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</si>
  <si>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</si>
  <si>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</si>
  <si>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</si>
  <si>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</si>
  <si>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</si>
  <si>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</si>
  <si>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</si>
  <si>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</si>
  <si>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</si>
  <si>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</si>
  <si>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</si>
  <si>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</si>
  <si>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</si>
  <si>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</si>
  <si>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</si>
  <si>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</si>
  <si>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</si>
  <si>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</si>
  <si>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</si>
  <si>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</si>
  <si>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</si>
  <si>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</si>
  <si>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</si>
  <si>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</si>
  <si>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</si>
  <si>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</si>
  <si>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</si>
  <si>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</si>
  <si>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</si>
  <si>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</si>
  <si>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</si>
  <si>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</si>
  <si>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</si>
  <si>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</si>
  <si>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</si>
  <si>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</si>
  <si>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</si>
  <si>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</si>
  <si>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</si>
  <si>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</si>
  <si>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</si>
  <si>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</si>
  <si>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</si>
  <si>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</si>
  <si>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</si>
  <si>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</si>
  <si>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</si>
  <si>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</si>
  <si>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</si>
  <si>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</si>
  <si>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</si>
  <si>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</si>
  <si>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</si>
  <si>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</si>
  <si>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</si>
  <si>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</si>
  <si>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</si>
  <si>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</si>
  <si>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</si>
  <si>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</si>
  <si>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</si>
  <si>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</si>
  <si>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</si>
  <si>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</si>
  <si>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</si>
  <si>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</si>
  <si>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</si>
  <si>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</si>
  <si>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</si>
  <si>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</si>
  <si>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</si>
  <si>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</si>
  <si>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</si>
  <si>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</si>
  <si>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</si>
  <si>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</si>
  <si>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</si>
  <si>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</si>
  <si>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</si>
  <si>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</si>
  <si>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</si>
  <si>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</si>
  <si>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</si>
  <si>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</si>
  <si>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</si>
  <si>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</si>
  <si>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</si>
  <si>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</si>
  <si>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</si>
  <si>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</si>
  <si>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</si>
  <si>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</si>
  <si>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</si>
  <si>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</si>
  <si>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</si>
  <si>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</si>
  <si>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</si>
  <si>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</si>
  <si>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</si>
  <si>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</si>
  <si>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</si>
  <si>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</si>
  <si>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</si>
  <si>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</si>
  <si>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</si>
  <si>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</si>
  <si>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</si>
  <si>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</si>
  <si>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</si>
  <si>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</si>
  <si>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</si>
  <si>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</si>
  <si>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</si>
  <si>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</si>
  <si>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</si>
  <si>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</si>
  <si>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</si>
  <si>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</si>
  <si>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</si>
  <si>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</si>
  <si>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</si>
  <si>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</si>
  <si>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</si>
  <si>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</si>
  <si>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</si>
  <si>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</si>
  <si>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</si>
  <si>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</si>
  <si>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</si>
  <si>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</si>
  <si>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</si>
  <si>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</si>
  <si>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</si>
  <si>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</si>
  <si>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</si>
  <si>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</si>
  <si>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</si>
  <si>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</si>
  <si>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</si>
  <si>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</si>
  <si>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</si>
  <si>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</si>
  <si>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</si>
  <si>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</si>
  <si>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</si>
  <si>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</si>
  <si>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</si>
  <si>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</si>
  <si>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</si>
  <si>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</si>
  <si>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</si>
  <si>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</si>
  <si>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</si>
  <si>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</si>
  <si>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</si>
  <si>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</si>
  <si>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</si>
  <si>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</si>
  <si>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</si>
  <si>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</si>
  <si>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</si>
  <si>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</si>
  <si>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</si>
  <si>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</si>
  <si>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</si>
  <si>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</si>
  <si>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</si>
  <si>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</si>
  <si>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</si>
  <si>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</si>
  <si>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</si>
  <si>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</si>
  <si>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</si>
  <si>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</si>
  <si>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</si>
  <si>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</si>
  <si>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</si>
  <si>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</si>
  <si>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</si>
  <si>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</si>
  <si>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</si>
  <si>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</si>
  <si>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</si>
  <si>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</si>
  <si>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</si>
  <si>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</si>
  <si>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</si>
  <si>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</si>
  <si>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</si>
  <si>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</si>
  <si>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</si>
  <si>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</si>
  <si>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</si>
  <si>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</si>
  <si>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</si>
  <si>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</si>
  <si>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</si>
  <si>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</si>
  <si>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</si>
  <si>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</si>
  <si>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</si>
  <si>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</si>
  <si>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</si>
  <si>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</si>
  <si>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</si>
  <si>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</si>
  <si>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</si>
  <si>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</si>
  <si>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</si>
  <si>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</si>
  <si>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</si>
  <si>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</si>
  <si>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</si>
  <si>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</si>
  <si>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</si>
  <si>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</si>
  <si>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</si>
  <si>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</si>
  <si>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</si>
  <si>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</si>
  <si>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</si>
  <si>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</si>
  <si>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</si>
  <si>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</si>
  <si>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</si>
  <si>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</si>
  <si>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</si>
  <si>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</si>
  <si>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</si>
  <si>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</si>
  <si>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</si>
  <si>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</si>
  <si>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</si>
  <si>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</si>
  <si>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</si>
  <si>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</si>
  <si>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</si>
  <si>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</si>
  <si>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</si>
  <si>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</si>
  <si>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</si>
  <si>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</si>
  <si>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</si>
  <si>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</si>
  <si>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</si>
  <si>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</si>
  <si>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</si>
  <si>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</si>
  <si>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</si>
  <si>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</si>
  <si>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</si>
  <si>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</si>
  <si>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</si>
  <si>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</si>
  <si>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</si>
  <si>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</si>
  <si>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</si>
  <si>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</si>
  <si>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</si>
  <si>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</si>
  <si>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</si>
  <si>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</si>
  <si>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</si>
  <si>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</si>
  <si>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</si>
  <si>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</si>
  <si>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</si>
  <si>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</si>
  <si>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</si>
  <si>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</si>
  <si>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</si>
  <si>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</si>
  <si>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</si>
  <si>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</si>
  <si>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</si>
  <si>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</si>
  <si>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</si>
  <si>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</si>
  <si>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</si>
  <si>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</si>
  <si>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</si>
  <si>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</si>
  <si>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</si>
  <si>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</si>
  <si>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</si>
  <si>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</si>
  <si>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</si>
  <si>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</si>
  <si>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</si>
  <si>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</si>
  <si>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</si>
  <si>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</si>
  <si>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</si>
  <si>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</si>
  <si>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</si>
  <si>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</si>
  <si>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</si>
  <si>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</si>
  <si>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</si>
  <si>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</si>
  <si>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</si>
  <si>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</si>
  <si>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</si>
  <si>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</si>
  <si>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</si>
  <si>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</si>
  <si>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</si>
  <si>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</si>
  <si>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</si>
  <si>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</si>
  <si>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</si>
  <si>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</si>
  <si>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</si>
  <si>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</si>
  <si>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</si>
  <si>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</si>
  <si>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</si>
  <si>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</si>
  <si>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</si>
  <si>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</si>
  <si>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</si>
  <si>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</si>
  <si>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</si>
  <si>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</si>
  <si>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</si>
  <si>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</si>
  <si>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</si>
  <si>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</si>
  <si>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</si>
  <si>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</si>
  <si>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</si>
  <si>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</si>
  <si>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</si>
  <si>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</si>
  <si>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</si>
  <si>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</si>
  <si>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</si>
  <si>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</si>
  <si>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</si>
  <si>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</si>
  <si>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</si>
  <si>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</si>
  <si>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</si>
  <si>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</si>
  <si>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</si>
  <si>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</si>
  <si>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</si>
  <si>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</si>
  <si>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</si>
  <si>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</si>
  <si>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</si>
  <si>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</si>
  <si>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</si>
  <si>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</si>
  <si>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</si>
  <si>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</si>
  <si>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</si>
  <si>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</si>
  <si>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</si>
  <si>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</si>
  <si>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</si>
  <si>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</si>
  <si>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</si>
  <si>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</si>
  <si>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</si>
  <si>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</si>
  <si>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</si>
  <si>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</si>
  <si>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</si>
  <si>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</si>
  <si>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</si>
  <si>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</si>
  <si>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</si>
  <si>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</si>
  <si>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</si>
  <si>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</si>
  <si>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</si>
  <si>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</si>
  <si>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</si>
  <si>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</si>
  <si>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</si>
  <si>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</si>
  <si>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</si>
  <si>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</si>
  <si>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</si>
  <si>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</si>
  <si>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</si>
  <si>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</si>
  <si>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</si>
  <si>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</si>
  <si>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</si>
  <si>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</si>
  <si>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</si>
  <si>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</si>
  <si>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</si>
  <si>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</si>
  <si>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</si>
  <si>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</si>
  <si>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</si>
  <si>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</si>
  <si>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</si>
  <si>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</si>
  <si>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</si>
  <si>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</si>
  <si>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</si>
  <si>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</si>
  <si>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</si>
  <si>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</si>
  <si>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</si>
  <si>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</si>
  <si>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</si>
  <si>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</si>
  <si>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</si>
  <si>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</si>
  <si>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</si>
  <si>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</si>
  <si>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</si>
  <si>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</si>
  <si>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</si>
  <si>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</si>
  <si>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</si>
  <si>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</si>
  <si>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</si>
  <si>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</si>
  <si>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</si>
  <si>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</si>
  <si>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</si>
  <si>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</si>
  <si>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</si>
  <si>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</si>
  <si>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</si>
  <si>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</si>
  <si>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</si>
  <si>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</si>
  <si>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</si>
  <si>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</si>
  <si>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</si>
  <si>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</si>
  <si>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</si>
  <si>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</si>
  <si>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</si>
  <si>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</si>
  <si>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</si>
  <si>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</si>
  <si>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</si>
  <si>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</si>
  <si>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</si>
  <si>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</si>
  <si>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</si>
  <si>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</si>
  <si>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</si>
  <si>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</si>
  <si>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</si>
  <si>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</si>
  <si>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</si>
  <si>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</si>
  <si>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</si>
  <si>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</si>
  <si>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</si>
  <si>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</si>
  <si>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</si>
  <si>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</si>
  <si>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</si>
  <si>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</si>
  <si>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</si>
  <si>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</si>
  <si>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</si>
  <si>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</si>
  <si>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</si>
  <si>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</si>
  <si>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</si>
  <si>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</si>
  <si>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</si>
  <si>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</si>
  <si>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</si>
  <si>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</si>
  <si>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</si>
  <si>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</si>
  <si>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</si>
  <si>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</si>
  <si>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</si>
  <si>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</si>
  <si>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</si>
  <si>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</si>
  <si>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</si>
  <si>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</si>
  <si>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</si>
  <si>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</si>
  <si>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</si>
  <si>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</si>
  <si>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</si>
  <si>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</si>
  <si>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</si>
  <si>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</si>
  <si>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</si>
  <si>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</si>
  <si>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</si>
  <si>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</si>
  <si>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</si>
  <si>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</si>
  <si>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</si>
  <si>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</si>
  <si>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</si>
  <si>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</si>
  <si>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</si>
  <si>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</si>
  <si>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</si>
  <si>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</si>
  <si>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</si>
  <si>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</si>
  <si>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</si>
  <si>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</si>
  <si>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</si>
  <si>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</si>
  <si>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</si>
  <si>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</si>
  <si>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</si>
  <si>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</si>
  <si>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</si>
  <si>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</si>
  <si>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</si>
  <si>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</si>
  <si>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</si>
  <si>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</si>
  <si>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</si>
  <si>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</si>
  <si>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</si>
  <si>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</si>
  <si>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</si>
  <si>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</si>
  <si>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</si>
  <si>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</si>
  <si>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</si>
  <si>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</si>
  <si>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</si>
  <si>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</si>
  <si>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</si>
  <si>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</si>
  <si>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</si>
  <si>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</si>
  <si>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</si>
  <si>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</si>
  <si>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</si>
  <si>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</si>
  <si>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</si>
  <si>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</si>
  <si>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</si>
  <si>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</si>
  <si>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</si>
  <si>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</si>
  <si>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</si>
  <si>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</si>
  <si>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</si>
  <si>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</si>
  <si>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</si>
  <si>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</si>
  <si>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</si>
  <si>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</si>
  <si>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</si>
  <si>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</si>
  <si>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</si>
  <si>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</si>
  <si>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</si>
  <si>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</si>
  <si>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</si>
  <si>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</si>
  <si>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</si>
  <si>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</si>
  <si>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</si>
  <si>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</si>
  <si>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</si>
  <si>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</si>
  <si>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</si>
  <si>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</si>
  <si>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</si>
  <si>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</si>
  <si>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</si>
  <si>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</si>
  <si>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</si>
  <si>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</si>
  <si>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</si>
  <si>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</si>
  <si>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</si>
  <si>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</si>
  <si>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</si>
  <si>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</si>
  <si>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</si>
  <si>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</si>
  <si>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</si>
  <si>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</si>
  <si>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</si>
  <si>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</si>
  <si>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</si>
  <si>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</si>
  <si>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</si>
  <si>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</si>
  <si>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</si>
  <si>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</si>
  <si>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</si>
  <si>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</si>
  <si>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</si>
  <si>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</si>
  <si>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</si>
  <si>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</si>
  <si>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</si>
  <si>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</si>
  <si>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</si>
  <si>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</si>
  <si>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</si>
  <si>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</si>
  <si>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</si>
  <si>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</si>
  <si>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</si>
  <si>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</si>
  <si>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</si>
  <si>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</si>
  <si>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</si>
  <si>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</si>
  <si>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</si>
  <si>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</si>
  <si>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</si>
  <si>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</si>
  <si>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</si>
  <si>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</si>
  <si>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</si>
  <si>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</si>
  <si>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</si>
  <si>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</si>
  <si>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</si>
  <si>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</si>
  <si>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</si>
  <si>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</si>
  <si>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</si>
  <si>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</si>
  <si>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</si>
  <si>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</si>
  <si>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</si>
  <si>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</si>
  <si>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</si>
  <si>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</si>
  <si>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</si>
  <si>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</si>
  <si>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</si>
  <si>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</si>
  <si>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</si>
  <si>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</si>
  <si>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</si>
  <si>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</si>
  <si>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</si>
  <si>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</si>
  <si>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</si>
  <si>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</si>
  <si>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</si>
  <si>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</si>
  <si>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</si>
  <si>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</si>
  <si>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</si>
  <si>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</si>
  <si>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</si>
  <si>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</si>
  <si>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</si>
  <si>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</si>
  <si>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</si>
  <si>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</si>
  <si>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</si>
  <si>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</si>
  <si>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</si>
  <si>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</si>
  <si>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</si>
  <si>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</si>
  <si>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</si>
  <si>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</si>
  <si>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</si>
  <si>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</si>
  <si>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</si>
  <si>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</si>
  <si>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</si>
  <si>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</si>
  <si>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</si>
  <si>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</si>
  <si>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</si>
  <si>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</si>
  <si>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</si>
  <si>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</si>
  <si>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</si>
  <si>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</si>
  <si>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</si>
  <si>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</si>
  <si>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</si>
  <si>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</si>
  <si>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</si>
  <si>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</si>
  <si>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</si>
  <si>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</si>
  <si>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</si>
  <si>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</si>
  <si>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</si>
  <si>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</si>
  <si>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</si>
  <si>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</si>
  <si>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</si>
  <si>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</si>
  <si>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</si>
  <si>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</si>
  <si>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</si>
  <si>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</si>
  <si>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</si>
  <si>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</si>
  <si>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</si>
  <si>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</si>
  <si>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</si>
  <si>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</si>
  <si>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</si>
  <si>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</si>
  <si>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</si>
  <si>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</si>
  <si>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</si>
  <si>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</si>
  <si>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</si>
  <si>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</si>
  <si>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</si>
  <si>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</si>
  <si>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</si>
  <si>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</si>
  <si>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</si>
  <si>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</si>
  <si>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</si>
  <si>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</si>
  <si>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</si>
  <si>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</si>
  <si>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</si>
  <si>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</si>
  <si>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</si>
  <si>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</si>
  <si>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</si>
  <si>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</si>
  <si>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</si>
  <si>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</si>
  <si>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</si>
  <si>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</si>
  <si>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</si>
  <si>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</si>
  <si>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</si>
  <si>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</si>
  <si>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</si>
  <si>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</si>
  <si>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</si>
  <si>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</si>
  <si>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</si>
  <si>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</si>
  <si>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</si>
  <si>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</si>
  <si>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</si>
  <si>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</si>
  <si>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</si>
  <si>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</si>
  <si>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</si>
  <si>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</si>
  <si>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</si>
  <si>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</si>
  <si>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</si>
  <si>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</si>
  <si>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</si>
  <si>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</si>
  <si>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</si>
  <si>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</si>
  <si>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</si>
  <si>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</si>
  <si>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</si>
  <si>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</si>
  <si>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</si>
  <si>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</si>
  <si>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</si>
  <si>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</si>
  <si>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</si>
  <si>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</si>
  <si>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</si>
  <si>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</si>
  <si>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</si>
  <si>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</si>
  <si>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</si>
  <si>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</si>
  <si>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</si>
  <si>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</si>
  <si>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</si>
  <si>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</si>
  <si>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</si>
  <si>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</si>
  <si>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</si>
  <si>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</si>
  <si>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</si>
  <si>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</si>
  <si>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</si>
  <si>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</si>
  <si>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</si>
  <si>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</si>
  <si>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</si>
  <si>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</si>
  <si>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</si>
  <si>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</si>
  <si>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</si>
  <si>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</si>
  <si>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</si>
  <si>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</si>
  <si>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</si>
  <si>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</si>
  <si>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</si>
  <si>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</si>
  <si>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</si>
  <si>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</si>
  <si>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</si>
  <si>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</si>
  <si>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</si>
  <si>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</si>
  <si>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</si>
  <si>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</si>
  <si>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</si>
  <si>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</si>
  <si>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</si>
  <si>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</si>
  <si>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</si>
  <si>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</si>
  <si>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</si>
  <si>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</si>
  <si>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</si>
  <si>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</si>
  <si>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</si>
  <si>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</si>
  <si>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</si>
  <si>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</si>
  <si>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</si>
  <si>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</si>
  <si>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</si>
  <si>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</si>
  <si>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</si>
  <si>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</si>
  <si>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</si>
  <si>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</si>
  <si>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</si>
  <si>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</si>
  <si>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</si>
  <si>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</si>
  <si>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</si>
  <si>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</si>
  <si>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</si>
  <si>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</si>
  <si>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</si>
  <si>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</si>
  <si>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</si>
  <si>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</si>
  <si>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</si>
  <si>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</si>
  <si>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</si>
  <si>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</si>
  <si>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</si>
  <si>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</si>
  <si>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</si>
  <si>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</si>
  <si>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</si>
  <si>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</si>
  <si>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</si>
  <si>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</si>
  <si>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</si>
  <si>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</si>
  <si>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</si>
  <si>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</si>
  <si>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</si>
  <si>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</si>
  <si>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</si>
  <si>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</si>
  <si>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</si>
  <si>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</si>
  <si>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</si>
  <si>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</si>
  <si>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</si>
  <si>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</si>
  <si>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</si>
  <si>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</si>
  <si>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</si>
  <si>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</si>
  <si>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</si>
  <si>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</si>
  <si>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</si>
  <si>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</si>
  <si>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</si>
  <si>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</si>
  <si>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</si>
  <si>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</si>
  <si>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</si>
  <si>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</si>
  <si>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</si>
  <si>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</si>
  <si>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</si>
  <si>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</si>
  <si>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</si>
  <si>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</si>
  <si>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</si>
  <si>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</si>
  <si>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</si>
  <si>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</si>
  <si>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</si>
  <si>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</si>
  <si>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</si>
  <si>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</si>
  <si>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</si>
  <si>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</si>
  <si>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</si>
  <si>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</si>
  <si>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</si>
  <si>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</si>
  <si>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</si>
  <si>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</si>
  <si>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</si>
  <si>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</si>
  <si>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</si>
  <si>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</si>
  <si>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</si>
  <si>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</si>
  <si>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</si>
  <si>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</si>
  <si>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</si>
  <si>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</si>
  <si>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</si>
  <si>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</si>
  <si>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</si>
  <si>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</si>
  <si>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</si>
  <si>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</si>
  <si>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</si>
  <si>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</si>
  <si>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</si>
  <si>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</si>
  <si>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</si>
  <si>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</si>
  <si>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</si>
  <si>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</si>
  <si>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</si>
  <si>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</si>
  <si>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</si>
  <si>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</si>
  <si>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</si>
  <si>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</si>
  <si>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</si>
  <si>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</si>
  <si>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</si>
  <si>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</si>
  <si>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</si>
  <si>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</si>
  <si>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</si>
  <si>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</si>
  <si>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</si>
  <si>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</si>
  <si>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</si>
  <si>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</si>
  <si>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</si>
  <si>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</si>
  <si>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</si>
  <si>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</si>
  <si>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</si>
  <si>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</si>
  <si>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</si>
  <si>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</si>
  <si>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</si>
  <si>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</si>
  <si>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</si>
  <si>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</si>
  <si>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</si>
  <si>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</si>
  <si>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</si>
  <si>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</si>
  <si>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</si>
  <si>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</si>
  <si>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</si>
  <si>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</si>
  <si>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</si>
  <si>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</si>
  <si>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</si>
  <si>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</si>
  <si>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</si>
  <si>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</si>
  <si>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</si>
  <si>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</si>
  <si>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</si>
  <si>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</si>
  <si>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</si>
  <si>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</si>
  <si>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</si>
  <si>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</si>
  <si>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</si>
  <si>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</si>
  <si>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</si>
  <si>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</si>
  <si>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</si>
  <si>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</si>
  <si>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</si>
  <si>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</si>
  <si>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</si>
  <si>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</si>
  <si>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</si>
  <si>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</si>
  <si>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</si>
  <si>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</si>
  <si>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</si>
  <si>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</si>
  <si>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</si>
  <si>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</si>
  <si>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</si>
  <si>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</si>
  <si>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</si>
  <si>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</si>
  <si>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</si>
  <si>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</si>
  <si>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</si>
  <si>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</si>
  <si>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</si>
  <si>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</si>
  <si>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</si>
  <si>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</si>
  <si>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</si>
  <si>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</si>
  <si>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</si>
  <si>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</si>
  <si>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</si>
  <si>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</si>
  <si>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</si>
  <si>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</si>
  <si>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</si>
  <si>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</si>
  <si>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</si>
  <si>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</si>
  <si>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</si>
  <si>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</si>
  <si>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</si>
  <si>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</si>
  <si>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</si>
  <si>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</si>
  <si>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</si>
  <si>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</si>
  <si>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</si>
  <si>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</si>
  <si>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</si>
  <si>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</si>
  <si>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</si>
  <si>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</si>
  <si>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</si>
  <si>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</si>
  <si>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</si>
  <si>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</si>
  <si>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</si>
  <si>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</si>
  <si>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</si>
  <si>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</si>
  <si>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</si>
  <si>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</si>
  <si>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</si>
  <si>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</si>
  <si>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</si>
  <si>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</si>
  <si>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</si>
  <si>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</si>
  <si>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</si>
  <si>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</si>
  <si>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</si>
  <si>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</si>
  <si>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</si>
  <si>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</si>
  <si>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</si>
  <si>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</si>
  <si>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</si>
  <si>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</si>
  <si>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</si>
  <si>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</si>
  <si>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</si>
  <si>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</si>
  <si>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</si>
  <si>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</si>
  <si>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</si>
  <si>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</si>
  <si>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</si>
  <si>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</si>
  <si>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</si>
  <si>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</si>
  <si>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</si>
  <si>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</si>
  <si>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</si>
  <si>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</si>
  <si>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</si>
  <si>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</si>
  <si>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</si>
  <si>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</si>
  <si>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</si>
  <si>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</si>
  <si>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</si>
  <si>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</si>
  <si>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</si>
  <si>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</si>
  <si>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</si>
  <si>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</si>
  <si>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</si>
  <si>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</si>
  <si>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</si>
  <si>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</si>
  <si>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</si>
  <si>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</si>
  <si>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</si>
  <si>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</si>
  <si>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</si>
  <si>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</si>
  <si>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</si>
  <si>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</si>
  <si>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</si>
  <si>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</si>
  <si>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</si>
  <si>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</si>
  <si>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</si>
  <si>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</si>
  <si>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</si>
  <si>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</si>
  <si>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</si>
  <si>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</si>
  <si>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</si>
  <si>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</si>
  <si>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</si>
  <si>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</si>
  <si>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</si>
  <si>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</si>
  <si>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</si>
  <si>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</si>
  <si>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</si>
  <si>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</si>
  <si>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</si>
  <si>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</si>
  <si>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</si>
  <si>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</si>
  <si>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</si>
  <si>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</si>
  <si>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</si>
  <si>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</si>
  <si>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</si>
  <si>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</si>
  <si>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</si>
  <si>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</si>
  <si>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</si>
  <si>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</si>
  <si>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</si>
  <si>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</si>
  <si>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</si>
  <si>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</si>
  <si>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</si>
  <si>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</si>
  <si>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</si>
  <si>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</si>
  <si>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</si>
  <si>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</si>
  <si>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</si>
  <si>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</si>
  <si>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</si>
  <si>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</si>
  <si>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</si>
  <si>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</si>
  <si>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</si>
  <si>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</si>
  <si>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</si>
  <si>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</si>
  <si>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</si>
  <si>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</si>
  <si>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</si>
  <si>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</si>
  <si>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</si>
  <si>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</si>
  <si>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</si>
  <si>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</si>
  <si>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</si>
  <si>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</si>
  <si>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</si>
  <si>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</si>
  <si>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</si>
  <si>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</si>
  <si>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</si>
  <si>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</si>
  <si>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</si>
  <si>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</si>
  <si>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</si>
  <si>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</si>
  <si>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</si>
  <si>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</si>
  <si>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</si>
  <si>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</si>
  <si>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</si>
  <si>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</si>
  <si>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</si>
  <si>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</si>
  <si>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</si>
  <si>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</si>
  <si>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</si>
  <si>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</si>
  <si>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</si>
  <si>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</si>
  <si>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</si>
  <si>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</si>
  <si>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</si>
  <si>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</si>
  <si>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</si>
  <si>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</si>
  <si>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</si>
  <si>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</si>
  <si>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</si>
  <si>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</si>
  <si>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</si>
  <si>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</si>
  <si>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</si>
  <si>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</si>
  <si>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</si>
  <si>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</si>
  <si>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</si>
  <si>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</si>
  <si>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</si>
  <si>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</si>
  <si>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</si>
  <si>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</si>
  <si>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</si>
  <si>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</si>
  <si>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</si>
  <si>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</si>
  <si>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</si>
  <si>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</si>
  <si>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</si>
  <si>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</si>
  <si>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</si>
  <si>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</si>
  <si>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</si>
  <si>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</si>
  <si>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</si>
  <si>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</si>
  <si>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</si>
  <si>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</si>
  <si>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</si>
  <si>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</si>
  <si>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</si>
  <si>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</si>
  <si>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</si>
  <si>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</si>
  <si>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</si>
  <si>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</si>
  <si>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</si>
  <si>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</si>
  <si>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</si>
  <si>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</si>
  <si>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</si>
  <si>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</si>
  <si>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</si>
  <si>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</si>
  <si>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</si>
  <si>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</si>
  <si>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</si>
  <si>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</si>
  <si>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</si>
  <si>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</si>
  <si>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</si>
  <si>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</si>
  <si>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</si>
  <si>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</si>
  <si>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</si>
  <si>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</si>
  <si>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</si>
  <si>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</si>
  <si>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</si>
  <si>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</si>
  <si>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</si>
  <si>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</si>
  <si>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</si>
  <si>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</si>
  <si>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</si>
  <si>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</si>
  <si>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</si>
  <si>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</si>
  <si>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</si>
  <si>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</si>
  <si>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</si>
  <si>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</si>
  <si>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</si>
  <si>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</si>
  <si>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</si>
  <si>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</si>
  <si>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</si>
  <si>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</si>
  <si>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</si>
  <si>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</si>
  <si>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</si>
  <si>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</si>
  <si>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</si>
  <si>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</si>
  <si>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</si>
  <si>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</si>
  <si>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</si>
  <si>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</si>
  <si>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</si>
  <si>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</si>
  <si>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</si>
  <si>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</si>
  <si>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</si>
  <si>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</si>
  <si>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</si>
  <si>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</si>
  <si>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</si>
  <si>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</si>
  <si>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</si>
  <si>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</si>
  <si>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</si>
  <si>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</si>
  <si>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</si>
  <si>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</si>
  <si>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</si>
  <si>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</si>
  <si>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</si>
  <si>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</si>
  <si>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</si>
  <si>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</si>
  <si>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</si>
  <si>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</si>
  <si>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</si>
  <si>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</si>
  <si>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</si>
  <si>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</si>
  <si>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</si>
  <si>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</si>
  <si>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</si>
  <si>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</si>
  <si>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</si>
  <si>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</si>
  <si>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</si>
  <si>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</si>
  <si>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</si>
  <si>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</si>
  <si>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</si>
  <si>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</si>
  <si>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</si>
  <si>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</si>
  <si>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</si>
  <si>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</si>
  <si>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</si>
  <si>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</si>
  <si>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</si>
  <si>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</si>
  <si>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</si>
  <si>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</si>
  <si>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</si>
  <si>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</si>
  <si>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</si>
  <si>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</si>
  <si>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</si>
  <si>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</si>
  <si>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</si>
  <si>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</si>
  <si>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</si>
  <si>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</si>
  <si>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</si>
  <si>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</si>
  <si>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</si>
  <si>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</si>
  <si>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</si>
  <si>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</si>
  <si>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</si>
  <si>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</si>
  <si>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</si>
  <si>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</si>
  <si>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</si>
  <si>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</si>
  <si>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</si>
  <si>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</si>
  <si>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</si>
  <si>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</si>
  <si>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</si>
  <si>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</si>
  <si>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</si>
  <si>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</si>
  <si>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</si>
  <si>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</si>
  <si>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</si>
  <si>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</si>
  <si>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</si>
  <si>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</si>
  <si>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</si>
  <si>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</si>
  <si>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</si>
  <si>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</si>
  <si>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</si>
  <si>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</si>
  <si>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</si>
  <si>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</si>
  <si>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</si>
  <si>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</si>
  <si>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</si>
  <si>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</si>
  <si>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</si>
  <si>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</si>
  <si>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</si>
  <si>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</si>
  <si>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</si>
  <si>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</si>
  <si>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</si>
  <si>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</si>
  <si>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</si>
  <si>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</si>
  <si>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</si>
  <si>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</si>
  <si>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</si>
  <si>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</si>
  <si>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</si>
  <si>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</si>
  <si>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</si>
  <si>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</si>
  <si>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</si>
  <si>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</si>
  <si>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</si>
  <si>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</si>
  <si>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</si>
  <si>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</si>
  <si>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</si>
  <si>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</si>
  <si>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</si>
  <si>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</si>
  <si>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</si>
  <si>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</si>
  <si>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</si>
  <si>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</si>
  <si>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</si>
  <si>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</si>
  <si>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</si>
  <si>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</si>
  <si>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</si>
  <si>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</si>
  <si>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</si>
  <si>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</si>
  <si>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</si>
  <si>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</si>
  <si>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</si>
  <si>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</si>
  <si>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</si>
  <si>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</si>
  <si>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</si>
  <si>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</si>
  <si>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</si>
  <si>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</si>
  <si>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</si>
  <si>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</si>
  <si>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</si>
  <si>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</si>
  <si>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</si>
  <si>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</si>
  <si>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</si>
  <si>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</si>
  <si>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</si>
  <si>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</si>
  <si>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</si>
  <si>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</si>
  <si>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</si>
  <si>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</si>
  <si>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</si>
  <si>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</si>
  <si>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</si>
  <si>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</si>
  <si>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</si>
  <si>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</si>
  <si>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</si>
  <si>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</si>
  <si>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</si>
  <si>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</si>
  <si>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</si>
  <si>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</si>
  <si>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</si>
  <si>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</si>
  <si>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</si>
  <si>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</si>
  <si>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</si>
  <si>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</si>
  <si>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</si>
  <si>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</si>
  <si>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</si>
  <si>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</si>
  <si>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</si>
  <si>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</si>
  <si>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</si>
  <si>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</si>
  <si>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</si>
  <si>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</si>
  <si>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</si>
  <si>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</si>
  <si>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</si>
  <si>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</si>
  <si>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</si>
  <si>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</si>
  <si>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</si>
  <si>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</si>
  <si>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</si>
  <si>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</si>
  <si>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</si>
  <si>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</si>
  <si>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</si>
  <si>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</si>
  <si>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</si>
  <si>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</si>
  <si>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</si>
  <si>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</si>
  <si>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</si>
  <si>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</si>
  <si>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</si>
  <si>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</si>
  <si>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</si>
  <si>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</si>
  <si>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</si>
  <si>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</si>
  <si>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</si>
  <si>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</si>
  <si>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</si>
  <si>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</si>
  <si>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</si>
  <si>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</si>
  <si>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</si>
  <si>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</si>
  <si>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</si>
  <si>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</si>
  <si>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</si>
  <si>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</si>
  <si>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</si>
  <si>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</si>
  <si>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</si>
  <si>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</si>
  <si>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</si>
  <si>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</si>
  <si>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</si>
  <si>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</si>
  <si>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</si>
  <si>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</si>
  <si>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</si>
  <si>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</si>
  <si>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</si>
  <si>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</si>
  <si>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</si>
  <si>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</si>
  <si>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</si>
  <si>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</si>
  <si>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</si>
  <si>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</si>
  <si>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</si>
  <si>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</si>
  <si>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</si>
  <si>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</si>
  <si>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</si>
  <si>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</si>
  <si>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</si>
  <si>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</si>
  <si>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</si>
  <si>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</si>
  <si>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</si>
  <si>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</si>
  <si>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</si>
  <si>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</si>
  <si>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</si>
  <si>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</si>
  <si>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</si>
  <si>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</si>
  <si>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</si>
  <si>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</si>
  <si>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</si>
  <si>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</si>
  <si>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</si>
  <si>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</si>
  <si>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</si>
  <si>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</si>
  <si>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</si>
  <si>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</si>
  <si>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</si>
  <si>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</si>
  <si>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</si>
  <si>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</si>
  <si>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</si>
  <si>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</si>
  <si>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</si>
  <si>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</si>
  <si>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</si>
  <si>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</si>
  <si>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</si>
  <si>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</si>
  <si>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</si>
  <si>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</si>
  <si>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</si>
  <si>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</si>
  <si>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</si>
  <si>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</si>
  <si>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</si>
  <si>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</si>
  <si>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</si>
  <si>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</si>
  <si>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</si>
  <si>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</si>
  <si>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</si>
  <si>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</si>
  <si>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</si>
  <si>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</si>
  <si>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</si>
  <si>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</si>
  <si>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</si>
  <si>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</si>
  <si>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</si>
  <si>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</si>
  <si>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</si>
  <si>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</si>
  <si>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</si>
  <si>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</si>
  <si>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</si>
  <si>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</si>
  <si>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</si>
  <si>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</si>
  <si>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</si>
  <si>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</si>
  <si>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</si>
  <si>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</si>
  <si>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</si>
  <si>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</si>
  <si>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</si>
  <si>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</si>
  <si>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</si>
  <si>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</si>
  <si>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</si>
  <si>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</si>
  <si>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</si>
  <si>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</si>
  <si>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</si>
  <si>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</si>
  <si>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</si>
  <si>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</si>
  <si>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</si>
  <si>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</si>
  <si>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</si>
  <si>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</si>
  <si>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</si>
  <si>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</si>
  <si>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</si>
  <si>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</si>
  <si>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</si>
  <si>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</si>
  <si>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</si>
  <si>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</si>
  <si>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</si>
  <si>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</si>
  <si>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</si>
  <si>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</si>
  <si>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</si>
  <si>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</si>
  <si>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</si>
  <si>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</si>
  <si>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</si>
  <si>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</si>
  <si>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</si>
  <si>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</si>
  <si>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</si>
  <si>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</si>
  <si>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</si>
  <si>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</si>
  <si>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</si>
  <si>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</si>
  <si>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</si>
  <si>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</si>
  <si>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</si>
  <si>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</si>
  <si>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</si>
  <si>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</si>
  <si>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</si>
  <si>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</si>
  <si>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</si>
  <si>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</si>
  <si>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</si>
  <si>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</si>
  <si>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</si>
  <si>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</si>
  <si>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</si>
  <si>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</si>
  <si>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</si>
  <si>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</si>
  <si>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</si>
  <si>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</si>
  <si>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</si>
  <si>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</si>
  <si>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</si>
  <si>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</si>
  <si>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</si>
  <si>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</si>
  <si>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</si>
  <si>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</si>
  <si>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</si>
  <si>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</si>
  <si>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</si>
  <si>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</si>
  <si>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</si>
  <si>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</si>
  <si>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</si>
  <si>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</si>
  <si>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</si>
  <si>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</si>
  <si>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</si>
  <si>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</si>
  <si>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</si>
  <si>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</si>
  <si>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</si>
  <si>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</si>
  <si>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</si>
  <si>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</si>
  <si>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</si>
  <si>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</si>
  <si>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</si>
  <si>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</si>
  <si>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</si>
  <si>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</si>
  <si>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</si>
  <si>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</si>
  <si>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</si>
  <si>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</si>
  <si>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</si>
  <si>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</si>
  <si>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</si>
  <si>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</si>
  <si>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</si>
  <si>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</si>
  <si>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</si>
  <si>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</si>
  <si>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</si>
  <si>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</si>
  <si>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</si>
  <si>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</si>
  <si>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</si>
  <si>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</si>
  <si>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</si>
  <si>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</si>
  <si>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</si>
  <si>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</si>
  <si>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</si>
  <si>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</si>
  <si>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</si>
  <si>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</si>
  <si>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</si>
  <si>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</si>
  <si>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</si>
  <si>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</si>
  <si>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</si>
  <si>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</si>
  <si>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</si>
  <si>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</si>
  <si>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</si>
  <si>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</si>
  <si>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</si>
  <si>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</si>
  <si>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</si>
  <si>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</si>
  <si>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</si>
  <si>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</si>
  <si>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</si>
  <si>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</si>
  <si>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</si>
  <si>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</si>
  <si>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</si>
  <si>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</si>
  <si>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</si>
  <si>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</si>
  <si>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</si>
  <si>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</si>
  <si>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</si>
  <si>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</si>
  <si>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</si>
  <si>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</si>
  <si>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</si>
  <si>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</si>
  <si>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</si>
  <si>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</si>
  <si>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</si>
  <si>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</si>
  <si>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</si>
  <si>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</si>
  <si>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</si>
  <si>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</si>
  <si>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</si>
  <si>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</si>
  <si>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</si>
  <si>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</si>
  <si>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</si>
  <si>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</si>
  <si>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</si>
  <si>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</si>
  <si>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</si>
  <si>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</si>
  <si>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</si>
  <si>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</si>
  <si>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</si>
  <si>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</si>
  <si>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</si>
  <si>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</si>
  <si>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</si>
  <si>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</si>
  <si>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</si>
  <si>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</si>
  <si>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</si>
  <si>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</si>
  <si>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</si>
  <si>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</si>
  <si>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</si>
  <si>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</si>
  <si>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</si>
  <si>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</si>
  <si>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</si>
  <si>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</si>
  <si>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</si>
  <si>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</si>
  <si>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</si>
  <si>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</si>
  <si>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</si>
  <si>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</si>
  <si>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</si>
  <si>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</si>
  <si>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</si>
  <si>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</si>
  <si>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</si>
  <si>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</si>
  <si>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</si>
  <si>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</si>
  <si>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</si>
  <si>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</si>
  <si>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</si>
  <si>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</si>
  <si>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</si>
  <si>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</si>
  <si>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</si>
  <si>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</si>
  <si>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</si>
  <si>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</si>
  <si>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</si>
  <si>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</si>
  <si>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</si>
  <si>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</si>
  <si>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</si>
  <si>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</si>
  <si>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</si>
  <si>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</si>
  <si>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</si>
  <si>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</si>
  <si>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</si>
  <si>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</si>
  <si>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</si>
  <si>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</si>
  <si>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</si>
  <si>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</si>
  <si>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</si>
  <si>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</si>
  <si>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</si>
  <si>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</si>
  <si>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</si>
  <si>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</si>
  <si>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</si>
  <si>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</si>
  <si>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</si>
  <si>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</si>
  <si>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</si>
  <si>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</si>
  <si>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</si>
  <si>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</si>
  <si>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</si>
  <si>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</si>
  <si>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</si>
  <si>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</si>
  <si>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</si>
  <si>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</si>
  <si>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</si>
  <si>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</si>
  <si>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</si>
  <si>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</si>
  <si>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</si>
  <si>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</si>
  <si>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</si>
  <si>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</si>
  <si>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</si>
  <si>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</si>
  <si>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</si>
  <si>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</si>
  <si>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</si>
  <si>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</si>
  <si>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</si>
  <si>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</si>
  <si>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</si>
  <si>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</si>
  <si>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</si>
  <si>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</si>
  <si>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</si>
  <si>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</si>
  <si>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</si>
  <si>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</si>
  <si>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</si>
  <si>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</si>
  <si>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</si>
  <si>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</si>
  <si>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</si>
  <si>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</si>
  <si>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</si>
  <si>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</si>
  <si>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</si>
  <si>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</si>
  <si>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</si>
  <si>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</si>
  <si>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</si>
  <si>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</si>
  <si>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</si>
  <si>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</si>
  <si>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</si>
  <si>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</si>
  <si>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</si>
  <si>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</si>
  <si>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</si>
  <si>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</si>
  <si>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</si>
  <si>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</si>
  <si>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</si>
  <si>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</si>
  <si>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</si>
  <si>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</si>
  <si>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</si>
  <si>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</si>
  <si>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</si>
  <si>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</si>
  <si>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</si>
  <si>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</si>
  <si>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</si>
  <si>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</si>
  <si>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</si>
  <si>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</si>
  <si>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</si>
  <si>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</si>
  <si>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</si>
  <si>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</si>
  <si>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</si>
  <si>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</si>
  <si>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</si>
  <si>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</si>
  <si>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</si>
  <si>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</si>
  <si>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</si>
  <si>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</si>
  <si>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</si>
  <si>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</si>
  <si>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</si>
  <si>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</si>
  <si>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</si>
  <si>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</si>
  <si>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</si>
  <si>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</si>
  <si>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</si>
  <si>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</si>
  <si>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</si>
  <si>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</si>
  <si>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</si>
  <si>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</si>
  <si>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</si>
  <si>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</si>
  <si>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</si>
  <si>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</si>
  <si>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</si>
  <si>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</si>
  <si>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</si>
  <si>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</si>
  <si>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</si>
  <si>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</si>
  <si>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</si>
  <si>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</si>
  <si>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</si>
  <si>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</si>
  <si>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</si>
  <si>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</si>
  <si>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</si>
  <si>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</si>
  <si>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</si>
  <si>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</si>
  <si>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</si>
  <si>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</si>
  <si>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</si>
  <si>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</si>
  <si>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</si>
  <si>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</si>
  <si>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</si>
  <si>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</si>
  <si>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</si>
  <si>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</si>
  <si>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</si>
  <si>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</si>
  <si>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</si>
  <si>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</si>
  <si>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</si>
  <si>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</si>
  <si>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</si>
  <si>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</si>
  <si>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</si>
  <si>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</si>
  <si>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</si>
  <si>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</si>
  <si>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</si>
  <si>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</si>
  <si>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</si>
  <si>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</si>
  <si>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</si>
  <si>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</si>
  <si>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</si>
  <si>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</si>
  <si>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</si>
  <si>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</si>
  <si>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</si>
  <si>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</si>
  <si>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</si>
  <si>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</si>
  <si>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</si>
  <si>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</si>
  <si>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</si>
  <si>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</si>
  <si>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</si>
  <si>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</si>
  <si>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</si>
  <si>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</si>
  <si>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</si>
  <si>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</si>
  <si>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</si>
  <si>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</si>
  <si>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</si>
  <si>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</si>
  <si>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</si>
  <si>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</si>
  <si>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</si>
  <si>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</si>
  <si>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</si>
  <si>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</si>
  <si>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</si>
  <si>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</si>
  <si>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</si>
  <si>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</si>
  <si>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</si>
  <si>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</si>
  <si>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</si>
  <si>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</si>
  <si>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</si>
  <si>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</si>
  <si>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</si>
  <si>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</si>
  <si>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</si>
  <si>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</si>
  <si>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</si>
  <si>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</si>
  <si>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</si>
  <si>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</si>
  <si>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</si>
  <si>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</si>
  <si>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</si>
  <si>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</si>
  <si>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</si>
  <si>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</si>
  <si>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</si>
  <si>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</si>
  <si>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</si>
  <si>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</si>
  <si>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</si>
  <si>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</si>
  <si>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</si>
  <si>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</si>
  <si>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</si>
  <si>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</si>
  <si>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</si>
  <si>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</si>
  <si>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</si>
  <si>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</si>
  <si>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</si>
  <si>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</si>
  <si>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</si>
  <si>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</si>
  <si>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</si>
  <si>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</si>
  <si>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</si>
  <si>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</si>
  <si>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</si>
  <si>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</si>
  <si>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</si>
  <si>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</si>
  <si>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</si>
  <si>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</si>
  <si>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</si>
  <si>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</si>
  <si>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</si>
  <si>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</si>
  <si>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</si>
  <si>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</si>
  <si>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</si>
  <si>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</si>
  <si>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</si>
  <si>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</si>
  <si>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</si>
  <si>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</si>
  <si>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</si>
  <si>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</si>
  <si>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</si>
  <si>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</si>
  <si>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</si>
  <si>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</si>
  <si>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</si>
  <si>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</si>
  <si>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</si>
  <si>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</si>
  <si>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</si>
  <si>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</si>
  <si>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</si>
  <si>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</si>
  <si>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</si>
  <si>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</si>
  <si>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</si>
  <si>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</si>
  <si>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</si>
  <si>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</si>
  <si>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</si>
  <si>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</si>
  <si>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</si>
  <si>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</si>
  <si>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</si>
  <si>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</si>
  <si>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</si>
  <si>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</si>
  <si>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</si>
  <si>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</si>
  <si>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</si>
  <si>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</si>
  <si>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</si>
  <si>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</si>
  <si>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</si>
  <si>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</si>
  <si>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</si>
  <si>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</si>
  <si>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</si>
  <si>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</si>
  <si>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</si>
  <si>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</si>
  <si>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</si>
  <si>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</si>
  <si>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</si>
  <si>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</si>
  <si>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</si>
  <si>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</si>
  <si>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</si>
  <si>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</si>
  <si>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</si>
  <si>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</si>
  <si>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</si>
  <si>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</si>
  <si>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</si>
  <si>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</si>
  <si>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</si>
  <si>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</si>
  <si>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</si>
  <si>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</si>
  <si>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</si>
  <si>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</si>
  <si>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</si>
  <si>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</si>
  <si>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</si>
  <si>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</si>
  <si>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</si>
  <si>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</si>
  <si>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</si>
  <si>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</si>
  <si>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</si>
  <si>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</si>
  <si>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</si>
  <si>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</si>
  <si>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</si>
  <si>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</si>
  <si>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</si>
  <si>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</si>
  <si>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</si>
  <si>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</si>
  <si>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</si>
  <si>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</si>
  <si>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</si>
  <si>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</si>
  <si>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</si>
  <si>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</si>
  <si>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</si>
  <si>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</si>
  <si>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</si>
  <si>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</si>
  <si>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</si>
  <si>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</si>
  <si>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</si>
  <si>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</si>
  <si>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</si>
  <si>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</si>
  <si>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</si>
  <si>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</si>
  <si>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</si>
  <si>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</si>
  <si>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</si>
  <si>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</si>
  <si>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</si>
  <si>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</si>
  <si>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</si>
  <si>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</si>
  <si>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</si>
  <si>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</si>
  <si>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</si>
  <si>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</si>
  <si>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</si>
  <si>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</si>
  <si>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</si>
  <si>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</si>
  <si>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</si>
  <si>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</si>
  <si>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</si>
  <si>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</si>
  <si>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</si>
  <si>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</si>
  <si>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</si>
  <si>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</si>
  <si>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</si>
  <si>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</si>
  <si>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</si>
  <si>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</si>
  <si>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</si>
  <si>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</si>
  <si>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</si>
  <si>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</si>
  <si>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</si>
  <si>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</si>
  <si>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</si>
  <si>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</si>
  <si>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</si>
  <si>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</si>
  <si>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</si>
  <si>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</si>
  <si>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</si>
  <si>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</si>
  <si>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</si>
  <si>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</si>
  <si>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</si>
  <si>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</si>
  <si>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</si>
  <si>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</si>
  <si>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</si>
  <si>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</si>
  <si>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</si>
  <si>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</si>
  <si>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</si>
  <si>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</si>
  <si>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</si>
  <si>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</si>
  <si>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</si>
  <si>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</si>
  <si>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</si>
  <si>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</si>
  <si>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</si>
  <si>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</si>
  <si>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</si>
  <si>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</si>
  <si>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</si>
  <si>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</si>
  <si>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</si>
  <si>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</si>
  <si>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</si>
  <si>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</si>
  <si>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</si>
  <si>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</si>
  <si>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</si>
  <si>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</si>
  <si>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</si>
  <si>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</si>
  <si>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</si>
  <si>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</si>
  <si>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</si>
  <si>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</si>
  <si>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</si>
  <si>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</si>
  <si>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</si>
  <si>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</si>
  <si>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</si>
  <si>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</si>
  <si>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</si>
  <si>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</si>
  <si>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</si>
  <si>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</si>
  <si>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</si>
  <si>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</si>
  <si>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</si>
  <si>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</si>
  <si>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</si>
  <si>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</si>
  <si>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</si>
  <si>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</si>
  <si>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</si>
  <si>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</si>
  <si>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</si>
  <si>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</si>
  <si>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</si>
  <si>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</si>
  <si>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</si>
  <si>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</si>
  <si>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</si>
  <si>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</si>
  <si>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</si>
  <si>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</si>
  <si>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</si>
  <si>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</si>
  <si>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</si>
  <si>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</si>
  <si>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</si>
  <si>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</si>
  <si>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</si>
  <si>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</si>
  <si>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</si>
  <si>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</si>
  <si>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</si>
  <si>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</si>
  <si>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</si>
  <si>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</si>
  <si>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</si>
  <si>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</si>
  <si>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</si>
  <si>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</si>
  <si>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</si>
  <si>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</si>
  <si>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</si>
  <si>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</si>
  <si>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</si>
  <si>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</si>
  <si>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</si>
  <si>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</si>
  <si>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</si>
  <si>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</si>
  <si>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</si>
  <si>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</si>
  <si>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</si>
  <si>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</si>
  <si>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</si>
  <si>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</si>
  <si>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</si>
  <si>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</si>
  <si>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</si>
  <si>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</si>
  <si>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</si>
  <si>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</si>
  <si>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</si>
  <si>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</si>
  <si>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</si>
  <si>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</si>
  <si>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</si>
  <si>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</si>
  <si>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</si>
  <si>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</si>
  <si>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</si>
  <si>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</si>
  <si>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</si>
  <si>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</si>
  <si>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</si>
  <si>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</si>
  <si>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</si>
  <si>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</si>
  <si>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</si>
  <si>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</si>
  <si>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</si>
  <si>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</si>
  <si>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</si>
  <si>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</si>
  <si>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</si>
  <si>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</si>
  <si>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</si>
  <si>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</si>
  <si>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</si>
  <si>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</si>
  <si>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</si>
  <si>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</si>
  <si>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</si>
  <si>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</si>
  <si>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</si>
  <si>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</si>
  <si>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</si>
  <si>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</si>
  <si>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</si>
  <si>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</si>
  <si>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</si>
  <si>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</si>
  <si>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</si>
  <si>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</si>
  <si>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</si>
  <si>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</si>
  <si>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</si>
  <si>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</si>
  <si>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</si>
  <si>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</si>
  <si>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</si>
  <si>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</si>
  <si>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</si>
  <si>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</si>
  <si>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</si>
  <si>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</si>
  <si>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</si>
  <si>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</si>
  <si>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</si>
  <si>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</si>
  <si>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</si>
  <si>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</si>
  <si>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</si>
  <si>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</si>
  <si>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</si>
  <si>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</si>
  <si>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</si>
  <si>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</si>
  <si>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</si>
  <si>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</si>
  <si>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</si>
  <si>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</si>
  <si>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</si>
  <si>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</si>
  <si>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</si>
  <si>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</si>
  <si>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</si>
  <si>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</si>
  <si>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</si>
  <si>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</si>
  <si>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</si>
  <si>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</si>
  <si>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</si>
  <si>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</si>
  <si>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</si>
  <si>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</si>
  <si>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</si>
  <si>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</si>
  <si>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</si>
  <si>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</si>
  <si>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</si>
  <si>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</si>
  <si>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</si>
  <si>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</si>
  <si>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</si>
  <si>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</si>
  <si>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</si>
  <si>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</si>
  <si>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</si>
  <si>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</si>
  <si>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</si>
  <si>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</si>
  <si>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</si>
  <si>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</si>
  <si>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</si>
  <si>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</si>
  <si>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</si>
  <si>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</si>
  <si>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</si>
  <si>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</si>
  <si>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</si>
  <si>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</si>
  <si>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</si>
  <si>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</si>
  <si>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</si>
  <si>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</si>
  <si>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</si>
  <si>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</si>
  <si>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</si>
  <si>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</si>
  <si>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</si>
  <si>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</si>
  <si>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</si>
  <si>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</si>
  <si>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</si>
  <si>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</si>
  <si>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2021-15-15001222020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</si>
  <si>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</si>
  <si>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15/26/2012/144</t>
  </si>
  <si>
    <t>15/26/2012/238</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</si>
  <si>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este asuma con su personal y bajo su exclusiva responsabilidad dicha atención</t>
  </si>
  <si>
    <t>15/26/2014/262</t>
  </si>
  <si>
    <t xml:space="preserve">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del Servicio, para que esta asuma con su personal y bajo su exclusiva responsabilidad dicha atención. </t>
  </si>
  <si>
    <t>15/26/2012/368</t>
  </si>
  <si>
    <t>Brindar atención integral a la primera infancia en los Centros de Desarrollo Infantil temprano, en el marco de la estrategia "De cero a siempre" en el departamento de Boyacá.</t>
  </si>
  <si>
    <t>15/26/2010/154</t>
  </si>
  <si>
    <t>LAURA ALEXANDRA SUESCUN ALVARADO</t>
  </si>
  <si>
    <t>CALLE   12 #4-06 BARRIO SAN ANTONIO</t>
  </si>
  <si>
    <t>7427857</t>
  </si>
  <si>
    <t>cdijorgeeliecergaitan@gmail.com</t>
  </si>
  <si>
    <t>15/26/2014/292</t>
  </si>
  <si>
    <t xml:space="preserve">Atender Integralmente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del Servicio, para que esta asuma bajo su exclusiva responsabilidad dicha atención. </t>
  </si>
  <si>
    <t>15/26/2014/366</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</si>
  <si>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</si>
  <si>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15/26/2016/059</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</si>
  <si>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</si>
  <si>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15/26/2016/610</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</si>
  <si>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Centros de Desarrollo Infantil.</t>
  </si>
  <si>
    <t>371/2017</t>
  </si>
  <si>
    <t>Prestar el servicio de atención, educación inicial en el marco de la atención integral a niñas y niños menores de 5 años, o hasta su ingreso al grado de transición, de conformidad con los manuales operativos de la modalidad y directrices establecidos por el ICBF, en armonía con la Política de Estado para el desarrollo  integral de la primera infancia “de cero a siempre”, en el Servicio de Centros de Desarrollo Infantil.</t>
  </si>
  <si>
    <t>277/2018</t>
  </si>
  <si>
    <t>Prestar el servicio de educación inicial en el marco de la atención integral a niñas y niños menores de 5 años, o hasta su ingreso al grado de transición, de conformidad con los manuales operativos de la modalidad y las directrices establecidos por el ICBF, en armonía con la Política de Estado para el desarrollo  integral de la primera infancia “de cero a siempre”, en el Servicio de Centros de Desarrollo Infantil.</t>
  </si>
  <si>
    <t>089/2019</t>
  </si>
  <si>
    <t>Prestar el servicio Centros de Desarrollo Infantil-CDI, de conformidad con el manuel operativo de la modalidad institucional y las directrices establecidas por el ICBF, en armonia con la política de estado para el desarrollo integral de la primera infancia de Cero a Siempre</t>
  </si>
  <si>
    <t>Prestar los servicios de educación inicial en el marco de la atención integral en Hogares Infantiles -HI-, de conformidad con el manuel operativo de la modalidad institucional, el lineamiento tecnico para la atención a la primera infancia y las directrices establecidas por el ICBF, en armonia con la política de estado para el desarrollo integral de la primera infancia de cero a siempre.</t>
  </si>
  <si>
    <t>15/20/2002/006</t>
  </si>
  <si>
    <t>Brindar atención a niños y niñas menores de cinco (5)  años, involucrando su contexto familiar y comunitario de conformidad con los lineamientos técnico administrativos del ICBF, que forman parte integral del presente contrato y para lo cual el ICBF portará al CONTRATISTA los recursos de que trata la claúsula 4.</t>
  </si>
  <si>
    <t>15/26/2003/040</t>
  </si>
  <si>
    <t>Apoyar a el ICBF para que brinde atención a niños y niñas de seis (6) meses hasta cinco (5)  años en el hogar infantil JORGE ELIECER GAITAN,  involucrando su contexto familiar y comunitario de conformidad con los estandares y lineamientos emanados del ICBF.</t>
  </si>
  <si>
    <t>15/26/2004/027</t>
  </si>
  <si>
    <t>Brindar atención a niños y niñas de seis (6) meses, hasta los seis (6) años en el hogar infantil JORGE ELIECER GAITAN-TUNJA-</t>
  </si>
  <si>
    <t>Brindar atención a niños y niñas entre seis (6) meses, hasta los seis (6) años en el hogar infantil JORGE ELIECER GAITAN-TUNJA-dando prioridad a los nilos y niñas pertenecientes a los niveles I y II del SISBEN.</t>
  </si>
  <si>
    <t>15/26/2005/029</t>
  </si>
  <si>
    <t>15/26/2009/009</t>
  </si>
  <si>
    <t>Brindar atención integral a los niños y niñas entre seis (6) meses y hasta menores de los cinco (5) años de edad, con vulnerabilidad económica y social, prioritariamente a quienes por razones de trabajo de sus padres o adulto responsable de su cuidado permanecen solos temporalmente y a los hijos de familias en situación de desplazamiento.</t>
  </si>
  <si>
    <t>Brindar atención integral a niños y niñas entre seis (6) meses, hasta seis (6) años de edad en el hogar infantil JORGE ELIECER GAITAN TUNJA pertenecientes a los niveles I y II del SISBEN, hijos de padres trabajadores, dando prioridad a los niños y las niña s pertenecientes a familias en situación de desplazamiento.</t>
  </si>
  <si>
    <t>15/26/2008/027</t>
  </si>
  <si>
    <t>15/26/2007/027</t>
  </si>
  <si>
    <t>Brindar atención integral a los niños y niñas entre seis (6) meses  hasta menores de los cinco (5) años 11 meses de edad, con vulnerabilidad económica y social, prioritariamente a quienes por razones de trabajo de sus padres o adulto responsable de su cuidado permanecen solos temporalmente y a los hijos de familias en situación de desplazamiento.</t>
  </si>
  <si>
    <t>15/26/2011/147</t>
  </si>
  <si>
    <t>Brindar atención integral a niños y niñas entre los seis (6) meses y hasta menores de los cinco (5) años de edad, con vulnerabilidad económica y social, prioritariamente a quienes por razones de trabajo de sus padres o adulto responsable de su cuidado permanecen solos temporalmente y a los hijos de familias en situación de desplazamiento.</t>
  </si>
  <si>
    <t>Brindar atención integral a niños y niñas entre los seis (6) meses y menores de los cinco (5) años de edad, con vulnerabilidad económica y social, prioritariamente a quienes por razones de trabajo de sus padres o adulto responsable de su cuidado permanecen solos temporalmente y a los hijos de familias en situación de desplazamiento.</t>
  </si>
  <si>
    <t>122/2020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</si>
</sst>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83" zoomScale="70" zoomScaleNormal="70" zoomScaleSheetLayoutView="40" zoomScalePageLayoutView="40" workbookViewId="0">
      <selection activeCell="O199" sqref="O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255</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820003677</v>
      </c>
      <c r="C20" s="5"/>
      <c r="D20" s="73"/>
      <c r="E20" s="5"/>
      <c r="F20" s="5"/>
      <c r="G20" s="5"/>
      <c r="H20" s="185"/>
      <c r="I20" s="148" t="s">
        <v>255</v>
      </c>
      <c r="J20" s="149" t="s">
        <v>257</v>
      </c>
      <c r="K20" s="150">
        <v>590000730</v>
      </c>
      <c r="L20" s="151">
        <v>44193</v>
      </c>
      <c r="M20" s="151">
        <v>44561</v>
      </c>
      <c r="N20" s="134">
        <f>+(M20-L20)/30</f>
        <v>12.266666666666667</v>
      </c>
      <c r="O20" s="137"/>
      <c r="U20" s="133"/>
      <c r="V20" s="105">
        <f ca="1">NOW()</f>
        <v>44193.623981944445</v>
      </c>
      <c r="W20" s="105">
        <f ca="1">NOW()</f>
        <v>44193.623981944445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PADRES DE FAMILIA DEL CDI INSTITUCIONAL OTRAS MODALIDADES DE ATENCION A LA PRIMERA INFANCIA DEL SECTOR JORGE ELIEC</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2705</v>
      </c>
      <c r="E48" s="144">
        <v>37258</v>
      </c>
      <c r="F48" s="144">
        <v>37711</v>
      </c>
      <c r="G48" s="159">
        <f>IF(AND(E48&lt;&gt;"",F48&lt;&gt;""),((F48-E48)/30),"")</f>
        <v>15.1</v>
      </c>
      <c r="H48" s="121" t="s">
        <v>2706</v>
      </c>
      <c r="I48" s="113" t="s">
        <v>255</v>
      </c>
      <c r="J48" s="113" t="s">
        <v>257</v>
      </c>
      <c r="K48" s="115">
        <v>181603271</v>
      </c>
      <c r="L48" s="114" t="s">
        <v>1148</v>
      </c>
      <c r="M48" s="116">
        <v>1</v>
      </c>
      <c r="N48" s="114" t="s">
        <v>27</v>
      </c>
      <c r="O48" s="114" t="s">
        <v>1148</v>
      </c>
      <c r="P48" s="78"/>
    </row>
    <row r="49" spans="1:16" s="6" customFormat="1" ht="24.75" customHeight="1" x14ac:dyDescent="0.25">
      <c r="A49" s="142">
        <v>2</v>
      </c>
      <c r="B49" s="111" t="s">
        <v>2665</v>
      </c>
      <c r="C49" s="112" t="s">
        <v>31</v>
      </c>
      <c r="D49" s="120" t="s">
        <v>2707</v>
      </c>
      <c r="E49" s="144">
        <v>37712</v>
      </c>
      <c r="F49" s="144">
        <v>38017</v>
      </c>
      <c r="G49" s="159">
        <f t="shared" ref="G49:G50" si="2">IF(AND(E49&lt;&gt;"",F49&lt;&gt;""),((F49-E49)/30),"")</f>
        <v>10.166666666666666</v>
      </c>
      <c r="H49" s="121" t="s">
        <v>2708</v>
      </c>
      <c r="I49" s="113" t="s">
        <v>255</v>
      </c>
      <c r="J49" s="113" t="s">
        <v>257</v>
      </c>
      <c r="K49" s="122">
        <v>125745057</v>
      </c>
      <c r="L49" s="114" t="s">
        <v>1148</v>
      </c>
      <c r="M49" s="116">
        <v>1</v>
      </c>
      <c r="N49" s="114" t="s">
        <v>27</v>
      </c>
      <c r="O49" s="114" t="s">
        <v>1148</v>
      </c>
      <c r="P49" s="78"/>
    </row>
    <row r="50" spans="1:16" s="6" customFormat="1" ht="24.75" customHeight="1" x14ac:dyDescent="0.25">
      <c r="A50" s="142">
        <v>3</v>
      </c>
      <c r="B50" s="111" t="s">
        <v>2665</v>
      </c>
      <c r="C50" s="112" t="s">
        <v>31</v>
      </c>
      <c r="D50" s="120" t="s">
        <v>2709</v>
      </c>
      <c r="E50" s="144">
        <v>38013</v>
      </c>
      <c r="F50" s="144">
        <v>38352</v>
      </c>
      <c r="G50" s="159">
        <f t="shared" si="2"/>
        <v>11.3</v>
      </c>
      <c r="H50" s="121" t="s">
        <v>2710</v>
      </c>
      <c r="I50" s="113" t="s">
        <v>255</v>
      </c>
      <c r="J50" s="113" t="s">
        <v>257</v>
      </c>
      <c r="K50" s="122">
        <v>151257534</v>
      </c>
      <c r="L50" s="114" t="s">
        <v>1148</v>
      </c>
      <c r="M50" s="116">
        <v>1</v>
      </c>
      <c r="N50" s="114" t="s">
        <v>27</v>
      </c>
      <c r="O50" s="114" t="s">
        <v>1148</v>
      </c>
      <c r="P50" s="78"/>
    </row>
    <row r="51" spans="1:16" s="6" customFormat="1" ht="24.75" customHeight="1" outlineLevel="1" x14ac:dyDescent="0.25">
      <c r="A51" s="142">
        <v>4</v>
      </c>
      <c r="B51" s="111" t="s">
        <v>2665</v>
      </c>
      <c r="C51" s="112" t="s">
        <v>31</v>
      </c>
      <c r="D51" s="110" t="s">
        <v>2712</v>
      </c>
      <c r="E51" s="144">
        <v>38353</v>
      </c>
      <c r="F51" s="144">
        <v>38717</v>
      </c>
      <c r="G51" s="159">
        <f t="shared" ref="G51:G107" si="3">IF(AND(E51&lt;&gt;"",F51&lt;&gt;""),((F51-E51)/30),"")</f>
        <v>12.133333333333333</v>
      </c>
      <c r="H51" s="121" t="s">
        <v>2711</v>
      </c>
      <c r="I51" s="113" t="s">
        <v>255</v>
      </c>
      <c r="J51" s="113" t="s">
        <v>257</v>
      </c>
      <c r="K51" s="115">
        <v>174185996</v>
      </c>
      <c r="L51" s="114" t="s">
        <v>1148</v>
      </c>
      <c r="M51" s="116">
        <v>1</v>
      </c>
      <c r="N51" s="114" t="s">
        <v>27</v>
      </c>
      <c r="O51" s="114" t="s">
        <v>1148</v>
      </c>
      <c r="P51" s="78"/>
    </row>
    <row r="52" spans="1:16" s="7" customFormat="1" ht="24.75" customHeight="1" outlineLevel="1" x14ac:dyDescent="0.25">
      <c r="A52" s="143">
        <v>5</v>
      </c>
      <c r="B52" s="111" t="s">
        <v>2665</v>
      </c>
      <c r="C52" s="112" t="s">
        <v>31</v>
      </c>
      <c r="D52" s="120" t="s">
        <v>2717</v>
      </c>
      <c r="E52" s="144">
        <v>39083</v>
      </c>
      <c r="F52" s="144">
        <v>39447</v>
      </c>
      <c r="G52" s="159">
        <f t="shared" si="3"/>
        <v>12.133333333333333</v>
      </c>
      <c r="H52" s="121" t="s">
        <v>2715</v>
      </c>
      <c r="I52" s="113" t="s">
        <v>255</v>
      </c>
      <c r="J52" s="113" t="s">
        <v>257</v>
      </c>
      <c r="K52" s="122">
        <v>186890651</v>
      </c>
      <c r="L52" s="114" t="s">
        <v>1148</v>
      </c>
      <c r="M52" s="116">
        <v>1</v>
      </c>
      <c r="N52" s="114" t="s">
        <v>27</v>
      </c>
      <c r="O52" s="114" t="s">
        <v>1148</v>
      </c>
      <c r="P52" s="79"/>
    </row>
    <row r="53" spans="1:16" s="7" customFormat="1" ht="24.75" customHeight="1" outlineLevel="1" x14ac:dyDescent="0.25">
      <c r="A53" s="143">
        <v>6</v>
      </c>
      <c r="B53" s="111" t="s">
        <v>2665</v>
      </c>
      <c r="C53" s="112" t="s">
        <v>31</v>
      </c>
      <c r="D53" s="120" t="s">
        <v>2716</v>
      </c>
      <c r="E53" s="144">
        <v>39448</v>
      </c>
      <c r="F53" s="144">
        <v>39813</v>
      </c>
      <c r="G53" s="159">
        <f t="shared" si="3"/>
        <v>12.166666666666666</v>
      </c>
      <c r="H53" s="121" t="s">
        <v>2718</v>
      </c>
      <c r="I53" s="113" t="s">
        <v>255</v>
      </c>
      <c r="J53" s="113" t="s">
        <v>257</v>
      </c>
      <c r="K53" s="117">
        <v>213064142</v>
      </c>
      <c r="L53" s="114" t="s">
        <v>1148</v>
      </c>
      <c r="M53" s="116">
        <v>1</v>
      </c>
      <c r="N53" s="114" t="s">
        <v>27</v>
      </c>
      <c r="O53" s="114" t="s">
        <v>1148</v>
      </c>
      <c r="P53" s="79"/>
    </row>
    <row r="54" spans="1:16" s="7" customFormat="1" ht="24.75" customHeight="1" outlineLevel="1" x14ac:dyDescent="0.25">
      <c r="A54" s="143">
        <v>7</v>
      </c>
      <c r="B54" s="111" t="s">
        <v>2665</v>
      </c>
      <c r="C54" s="112" t="s">
        <v>31</v>
      </c>
      <c r="D54" s="120" t="s">
        <v>2713</v>
      </c>
      <c r="E54" s="144">
        <v>39814</v>
      </c>
      <c r="F54" s="144">
        <v>40178</v>
      </c>
      <c r="G54" s="159">
        <f t="shared" si="3"/>
        <v>12.133333333333333</v>
      </c>
      <c r="H54" s="121" t="s">
        <v>2714</v>
      </c>
      <c r="I54" s="113" t="s">
        <v>255</v>
      </c>
      <c r="J54" s="113" t="s">
        <v>257</v>
      </c>
      <c r="K54" s="117">
        <v>225164825</v>
      </c>
      <c r="L54" s="114" t="s">
        <v>1148</v>
      </c>
      <c r="M54" s="116">
        <v>1</v>
      </c>
      <c r="N54" s="114" t="s">
        <v>27</v>
      </c>
      <c r="O54" s="114" t="s">
        <v>1148</v>
      </c>
      <c r="P54" s="79"/>
    </row>
    <row r="55" spans="1:16" s="7" customFormat="1" ht="24.75" customHeight="1" outlineLevel="1" x14ac:dyDescent="0.25">
      <c r="A55" s="143">
        <v>8</v>
      </c>
      <c r="B55" s="111" t="s">
        <v>2665</v>
      </c>
      <c r="C55" s="112" t="s">
        <v>31</v>
      </c>
      <c r="D55" s="120" t="s">
        <v>2719</v>
      </c>
      <c r="E55" s="144">
        <v>40544</v>
      </c>
      <c r="F55" s="144">
        <v>40908</v>
      </c>
      <c r="G55" s="159">
        <f t="shared" si="3"/>
        <v>12.133333333333333</v>
      </c>
      <c r="H55" s="121" t="s">
        <v>2714</v>
      </c>
      <c r="I55" s="113" t="s">
        <v>255</v>
      </c>
      <c r="J55" s="113" t="s">
        <v>257</v>
      </c>
      <c r="K55" s="117">
        <v>240405247</v>
      </c>
      <c r="L55" s="114" t="s">
        <v>1148</v>
      </c>
      <c r="M55" s="116">
        <v>1</v>
      </c>
      <c r="N55" s="114" t="s">
        <v>27</v>
      </c>
      <c r="O55" s="114" t="s">
        <v>1148</v>
      </c>
      <c r="P55" s="79"/>
    </row>
    <row r="56" spans="1:16" s="7" customFormat="1" ht="24.75" customHeight="1" outlineLevel="1" x14ac:dyDescent="0.25">
      <c r="A56" s="143">
        <v>9</v>
      </c>
      <c r="B56" s="111" t="s">
        <v>2665</v>
      </c>
      <c r="C56" s="112" t="s">
        <v>31</v>
      </c>
      <c r="D56" s="120" t="s">
        <v>2685</v>
      </c>
      <c r="E56" s="144">
        <v>40205</v>
      </c>
      <c r="F56" s="144">
        <v>40543</v>
      </c>
      <c r="G56" s="159">
        <f t="shared" si="3"/>
        <v>11.266666666666667</v>
      </c>
      <c r="H56" s="121" t="s">
        <v>2720</v>
      </c>
      <c r="I56" s="113" t="s">
        <v>255</v>
      </c>
      <c r="J56" s="113" t="s">
        <v>257</v>
      </c>
      <c r="K56" s="122">
        <v>233865569</v>
      </c>
      <c r="L56" s="114" t="s">
        <v>1148</v>
      </c>
      <c r="M56" s="116">
        <v>1</v>
      </c>
      <c r="N56" s="114" t="s">
        <v>27</v>
      </c>
      <c r="O56" s="114" t="s">
        <v>1148</v>
      </c>
      <c r="P56" s="79"/>
    </row>
    <row r="57" spans="1:16" s="7" customFormat="1" ht="24.75" customHeight="1" outlineLevel="1" x14ac:dyDescent="0.25">
      <c r="A57" s="143">
        <v>10</v>
      </c>
      <c r="B57" s="64" t="s">
        <v>2665</v>
      </c>
      <c r="C57" s="65" t="s">
        <v>31</v>
      </c>
      <c r="D57" s="120" t="s">
        <v>2678</v>
      </c>
      <c r="E57" s="144">
        <v>40938</v>
      </c>
      <c r="F57" s="144">
        <v>41090</v>
      </c>
      <c r="G57" s="159">
        <f t="shared" si="3"/>
        <v>5.0666666666666664</v>
      </c>
      <c r="H57" s="121" t="s">
        <v>2721</v>
      </c>
      <c r="I57" s="63" t="s">
        <v>255</v>
      </c>
      <c r="J57" s="63" t="s">
        <v>257</v>
      </c>
      <c r="K57" s="122">
        <v>129484588</v>
      </c>
      <c r="L57" s="65" t="s">
        <v>1148</v>
      </c>
      <c r="M57" s="116">
        <v>1</v>
      </c>
      <c r="N57" s="123" t="s">
        <v>27</v>
      </c>
      <c r="O57" s="123" t="s">
        <v>1148</v>
      </c>
      <c r="P57" s="79"/>
    </row>
    <row r="58" spans="1:16" s="7" customFormat="1" ht="24.75" customHeight="1" outlineLevel="1" x14ac:dyDescent="0.25">
      <c r="A58" s="143">
        <v>11</v>
      </c>
      <c r="B58" s="64" t="s">
        <v>2665</v>
      </c>
      <c r="C58" s="65" t="s">
        <v>31</v>
      </c>
      <c r="D58" s="120" t="s">
        <v>2679</v>
      </c>
      <c r="E58" s="144">
        <v>41088</v>
      </c>
      <c r="F58" s="144">
        <v>41273</v>
      </c>
      <c r="G58" s="159">
        <f t="shared" si="3"/>
        <v>6.166666666666667</v>
      </c>
      <c r="H58" s="121" t="s">
        <v>2684</v>
      </c>
      <c r="I58" s="63" t="s">
        <v>255</v>
      </c>
      <c r="J58" s="63" t="s">
        <v>257</v>
      </c>
      <c r="K58" s="122">
        <v>215654400</v>
      </c>
      <c r="L58" s="65" t="s">
        <v>1148</v>
      </c>
      <c r="M58" s="116">
        <v>1</v>
      </c>
      <c r="N58" s="123" t="s">
        <v>27</v>
      </c>
      <c r="O58" s="123" t="s">
        <v>1148</v>
      </c>
      <c r="P58" s="79"/>
    </row>
    <row r="59" spans="1:16" s="7" customFormat="1" ht="24.75" customHeight="1" outlineLevel="1" x14ac:dyDescent="0.25">
      <c r="A59" s="143">
        <v>12</v>
      </c>
      <c r="B59" s="64" t="s">
        <v>2665</v>
      </c>
      <c r="C59" s="65" t="s">
        <v>31</v>
      </c>
      <c r="D59" s="120" t="s">
        <v>2683</v>
      </c>
      <c r="E59" s="144">
        <v>41263</v>
      </c>
      <c r="F59" s="144">
        <v>41866</v>
      </c>
      <c r="G59" s="159">
        <f t="shared" si="3"/>
        <v>20.100000000000001</v>
      </c>
      <c r="H59" s="121" t="s">
        <v>2680</v>
      </c>
      <c r="I59" s="63" t="s">
        <v>255</v>
      </c>
      <c r="J59" s="63" t="s">
        <v>257</v>
      </c>
      <c r="K59" s="122">
        <v>999469902</v>
      </c>
      <c r="L59" s="65" t="s">
        <v>1148</v>
      </c>
      <c r="M59" s="116">
        <v>1</v>
      </c>
      <c r="N59" s="123" t="s">
        <v>27</v>
      </c>
      <c r="O59" s="123" t="s">
        <v>26</v>
      </c>
      <c r="P59" s="79"/>
    </row>
    <row r="60" spans="1:16" s="7" customFormat="1" ht="24.75" customHeight="1" outlineLevel="1" x14ac:dyDescent="0.25">
      <c r="A60" s="143">
        <v>13</v>
      </c>
      <c r="B60" s="64" t="s">
        <v>2665</v>
      </c>
      <c r="C60" s="65" t="s">
        <v>31</v>
      </c>
      <c r="D60" s="120" t="s">
        <v>2681</v>
      </c>
      <c r="E60" s="144">
        <v>41943</v>
      </c>
      <c r="F60" s="144">
        <v>43199</v>
      </c>
      <c r="G60" s="159">
        <f t="shared" si="3"/>
        <v>41.866666666666667</v>
      </c>
      <c r="H60" s="118" t="s">
        <v>2682</v>
      </c>
      <c r="I60" s="63" t="s">
        <v>255</v>
      </c>
      <c r="J60" s="63" t="s">
        <v>257</v>
      </c>
      <c r="K60" s="122">
        <v>201662300</v>
      </c>
      <c r="L60" s="65" t="s">
        <v>1148</v>
      </c>
      <c r="M60" s="116">
        <v>1</v>
      </c>
      <c r="N60" s="123" t="s">
        <v>27</v>
      </c>
      <c r="O60" s="123" t="s">
        <v>26</v>
      </c>
      <c r="P60" s="79"/>
    </row>
    <row r="61" spans="1:16" s="7" customFormat="1" ht="24.75" customHeight="1" outlineLevel="1" x14ac:dyDescent="0.25">
      <c r="A61" s="143">
        <v>14</v>
      </c>
      <c r="B61" s="64" t="s">
        <v>2665</v>
      </c>
      <c r="C61" s="65" t="s">
        <v>31</v>
      </c>
      <c r="D61" s="120" t="s">
        <v>2690</v>
      </c>
      <c r="E61" s="144">
        <v>41948</v>
      </c>
      <c r="F61" s="144">
        <v>42004</v>
      </c>
      <c r="G61" s="159">
        <f t="shared" si="3"/>
        <v>1.8666666666666667</v>
      </c>
      <c r="H61" s="118" t="s">
        <v>2691</v>
      </c>
      <c r="I61" s="63" t="s">
        <v>255</v>
      </c>
      <c r="J61" s="63" t="s">
        <v>257</v>
      </c>
      <c r="K61" s="122">
        <v>122553180</v>
      </c>
      <c r="L61" s="65" t="s">
        <v>1148</v>
      </c>
      <c r="M61" s="116">
        <v>1</v>
      </c>
      <c r="N61" s="123" t="s">
        <v>27</v>
      </c>
      <c r="O61" s="123" t="s">
        <v>26</v>
      </c>
      <c r="P61" s="79"/>
    </row>
    <row r="62" spans="1:16" s="7" customFormat="1" ht="24.75" customHeight="1" outlineLevel="1" x14ac:dyDescent="0.25">
      <c r="A62" s="143">
        <v>15</v>
      </c>
      <c r="B62" s="64" t="s">
        <v>2665</v>
      </c>
      <c r="C62" s="65" t="s">
        <v>31</v>
      </c>
      <c r="D62" s="120" t="s">
        <v>2692</v>
      </c>
      <c r="E62" s="144">
        <v>41996</v>
      </c>
      <c r="F62" s="144">
        <v>42369</v>
      </c>
      <c r="G62" s="159">
        <f t="shared" si="3"/>
        <v>12.433333333333334</v>
      </c>
      <c r="H62" s="121" t="s">
        <v>2693</v>
      </c>
      <c r="I62" s="63" t="s">
        <v>255</v>
      </c>
      <c r="J62" s="63" t="s">
        <v>257</v>
      </c>
      <c r="K62" s="117">
        <v>948754760</v>
      </c>
      <c r="L62" s="65" t="s">
        <v>1148</v>
      </c>
      <c r="M62" s="116">
        <v>1</v>
      </c>
      <c r="N62" s="123" t="s">
        <v>27</v>
      </c>
      <c r="O62" s="123" t="s">
        <v>26</v>
      </c>
      <c r="P62" s="79"/>
    </row>
    <row r="63" spans="1:16" s="7" customFormat="1" ht="24.75" customHeight="1" outlineLevel="1" x14ac:dyDescent="0.25">
      <c r="A63" s="143">
        <v>16</v>
      </c>
      <c r="B63" s="64" t="s">
        <v>2665</v>
      </c>
      <c r="C63" s="65" t="s">
        <v>31</v>
      </c>
      <c r="D63" s="120" t="s">
        <v>2694</v>
      </c>
      <c r="E63" s="144">
        <v>42396</v>
      </c>
      <c r="F63" s="144">
        <v>42719</v>
      </c>
      <c r="G63" s="159">
        <f t="shared" si="3"/>
        <v>10.766666666666667</v>
      </c>
      <c r="H63" s="121" t="s">
        <v>2695</v>
      </c>
      <c r="I63" s="63" t="s">
        <v>255</v>
      </c>
      <c r="J63" s="63" t="s">
        <v>257</v>
      </c>
      <c r="K63" s="117">
        <v>941652075</v>
      </c>
      <c r="L63" s="65" t="s">
        <v>1148</v>
      </c>
      <c r="M63" s="116">
        <v>1</v>
      </c>
      <c r="N63" s="123" t="s">
        <v>27</v>
      </c>
      <c r="O63" s="123" t="s">
        <v>26</v>
      </c>
      <c r="P63" s="79"/>
    </row>
    <row r="64" spans="1:16" s="7" customFormat="1" ht="24.75" customHeight="1" outlineLevel="1" x14ac:dyDescent="0.25">
      <c r="A64" s="143">
        <v>17</v>
      </c>
      <c r="B64" s="64" t="s">
        <v>2665</v>
      </c>
      <c r="C64" s="65" t="s">
        <v>31</v>
      </c>
      <c r="D64" s="120" t="s">
        <v>2696</v>
      </c>
      <c r="E64" s="144">
        <v>42720</v>
      </c>
      <c r="F64" s="144">
        <v>43084</v>
      </c>
      <c r="G64" s="159">
        <f t="shared" si="3"/>
        <v>12.133333333333333</v>
      </c>
      <c r="H64" s="121" t="s">
        <v>2697</v>
      </c>
      <c r="I64" s="63" t="s">
        <v>255</v>
      </c>
      <c r="J64" s="63" t="s">
        <v>257</v>
      </c>
      <c r="K64" s="117">
        <v>804555300</v>
      </c>
      <c r="L64" s="65" t="s">
        <v>1148</v>
      </c>
      <c r="M64" s="116">
        <v>1</v>
      </c>
      <c r="N64" s="123" t="s">
        <v>27</v>
      </c>
      <c r="O64" s="123" t="s">
        <v>26</v>
      </c>
      <c r="P64" s="79"/>
    </row>
    <row r="65" spans="1:16" s="7" customFormat="1" ht="24.75" customHeight="1" outlineLevel="1" x14ac:dyDescent="0.25">
      <c r="A65" s="143">
        <v>18</v>
      </c>
      <c r="B65" s="64" t="s">
        <v>2665</v>
      </c>
      <c r="C65" s="65" t="s">
        <v>31</v>
      </c>
      <c r="D65" s="120" t="s">
        <v>2698</v>
      </c>
      <c r="E65" s="144">
        <v>43087</v>
      </c>
      <c r="F65" s="144">
        <v>43404</v>
      </c>
      <c r="G65" s="159">
        <f t="shared" si="3"/>
        <v>10.566666666666666</v>
      </c>
      <c r="H65" s="121" t="s">
        <v>2699</v>
      </c>
      <c r="I65" s="63" t="s">
        <v>255</v>
      </c>
      <c r="J65" s="63" t="s">
        <v>257</v>
      </c>
      <c r="K65" s="122">
        <v>938437977</v>
      </c>
      <c r="L65" s="65" t="s">
        <v>1148</v>
      </c>
      <c r="M65" s="116">
        <v>1</v>
      </c>
      <c r="N65" s="123" t="s">
        <v>27</v>
      </c>
      <c r="O65" s="123" t="s">
        <v>26</v>
      </c>
      <c r="P65" s="79"/>
    </row>
    <row r="66" spans="1:16" s="7" customFormat="1" ht="24.75" customHeight="1" outlineLevel="1" x14ac:dyDescent="0.25">
      <c r="A66" s="143">
        <v>19</v>
      </c>
      <c r="B66" s="64" t="s">
        <v>2665</v>
      </c>
      <c r="C66" s="65" t="s">
        <v>31</v>
      </c>
      <c r="D66" s="120" t="s">
        <v>2700</v>
      </c>
      <c r="E66" s="144">
        <v>43405</v>
      </c>
      <c r="F66" s="144">
        <v>43441</v>
      </c>
      <c r="G66" s="159">
        <f t="shared" si="3"/>
        <v>1.2</v>
      </c>
      <c r="H66" s="121" t="s">
        <v>2701</v>
      </c>
      <c r="I66" s="63" t="s">
        <v>255</v>
      </c>
      <c r="J66" s="63" t="s">
        <v>257</v>
      </c>
      <c r="K66" s="122">
        <v>107781094</v>
      </c>
      <c r="L66" s="65" t="s">
        <v>1148</v>
      </c>
      <c r="M66" s="116">
        <v>1</v>
      </c>
      <c r="N66" s="123" t="s">
        <v>27</v>
      </c>
      <c r="O66" s="123" t="s">
        <v>26</v>
      </c>
      <c r="P66" s="79"/>
    </row>
    <row r="67" spans="1:16" s="7" customFormat="1" ht="24.75" customHeight="1" outlineLevel="1" x14ac:dyDescent="0.25">
      <c r="A67" s="143">
        <v>20</v>
      </c>
      <c r="B67" s="64" t="s">
        <v>2665</v>
      </c>
      <c r="C67" s="65" t="s">
        <v>31</v>
      </c>
      <c r="D67" s="120" t="s">
        <v>2702</v>
      </c>
      <c r="E67" s="144">
        <v>43486</v>
      </c>
      <c r="F67" s="144">
        <v>43830</v>
      </c>
      <c r="G67" s="159">
        <f t="shared" si="3"/>
        <v>11.466666666666667</v>
      </c>
      <c r="H67" s="121" t="s">
        <v>2703</v>
      </c>
      <c r="I67" s="63" t="s">
        <v>255</v>
      </c>
      <c r="J67" s="63" t="s">
        <v>257</v>
      </c>
      <c r="K67" s="122">
        <v>1093579042</v>
      </c>
      <c r="L67" s="65" t="s">
        <v>1148</v>
      </c>
      <c r="M67" s="116">
        <v>1</v>
      </c>
      <c r="N67" s="123" t="s">
        <v>27</v>
      </c>
      <c r="O67" s="123" t="s">
        <v>1148</v>
      </c>
      <c r="P67" s="79"/>
    </row>
    <row r="68" spans="1:16" s="7" customFormat="1" ht="24.75" customHeight="1" outlineLevel="1" x14ac:dyDescent="0.25">
      <c r="A68" s="143">
        <v>21</v>
      </c>
      <c r="B68" s="64"/>
      <c r="C68" s="65"/>
      <c r="D68" s="120"/>
      <c r="E68" s="144"/>
      <c r="F68" s="144"/>
      <c r="G68" s="159" t="str">
        <f t="shared" si="3"/>
        <v/>
      </c>
      <c r="H68" s="121"/>
      <c r="I68" s="63"/>
      <c r="J68" s="63"/>
      <c r="K68" s="122"/>
      <c r="L68" s="65"/>
      <c r="M68" s="67"/>
      <c r="N68" s="123"/>
      <c r="O68" s="123"/>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2722</v>
      </c>
      <c r="E114" s="144">
        <v>43876</v>
      </c>
      <c r="F114" s="144">
        <v>44196</v>
      </c>
      <c r="G114" s="159">
        <f>IF(AND(E114&lt;&gt;"",F114&lt;&gt;""),((F114-E114)/30),"")</f>
        <v>10.666666666666666</v>
      </c>
      <c r="H114" s="121" t="s">
        <v>2704</v>
      </c>
      <c r="I114" s="120" t="s">
        <v>255</v>
      </c>
      <c r="J114" s="120" t="s">
        <v>257</v>
      </c>
      <c r="K114" s="122">
        <v>590726594</v>
      </c>
      <c r="L114" s="100">
        <f>+IF(AND(K114&gt;0,O114="Ejecución"),(K114/877802)*Tabla28[[#This Row],[% participación]],IF(AND(K114&gt;0,O114&lt;&gt;"Ejecución"),"-",""))</f>
        <v>672.9610937318439</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1E-4</v>
      </c>
      <c r="G179" s="164">
        <f>IF(F179&gt;0,SUM(E179+F179),"")</f>
        <v>2.01E-2</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2.01E-2</v>
      </c>
      <c r="D185" s="91" t="s">
        <v>2628</v>
      </c>
      <c r="E185" s="94">
        <f>+(C185*SUM(K20:K35))</f>
        <v>11859014.673</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37246</v>
      </c>
      <c r="D193" s="5"/>
      <c r="E193" s="125">
        <v>1660</v>
      </c>
      <c r="F193" s="5"/>
      <c r="G193" s="5"/>
      <c r="H193" s="146" t="s">
        <v>2686</v>
      </c>
      <c r="J193" s="5"/>
      <c r="K193" s="126">
        <v>37258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2687</v>
      </c>
      <c r="J211" s="27" t="s">
        <v>2622</v>
      </c>
      <c r="K211" s="147" t="s">
        <v>2687</v>
      </c>
      <c r="L211" s="21"/>
      <c r="M211" s="21"/>
      <c r="N211" s="21"/>
      <c r="O211" s="8"/>
    </row>
    <row r="212" spans="1:15" x14ac:dyDescent="0.25">
      <c r="A212" s="9"/>
      <c r="B212" s="27" t="s">
        <v>2619</v>
      </c>
      <c r="C212" s="146" t="s">
        <v>2686</v>
      </c>
      <c r="D212" s="21"/>
      <c r="G212" s="27" t="s">
        <v>2621</v>
      </c>
      <c r="H212" s="147" t="s">
        <v>2688</v>
      </c>
      <c r="J212" s="27" t="s">
        <v>2623</v>
      </c>
      <c r="K212" s="146"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3"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purl.org/dc/dcmitype/"/>
    <ds:schemaRef ds:uri="4fb10211-09fb-4e80-9f0b-184718d5d98c"/>
    <ds:schemaRef ds:uri="http://schemas.microsoft.com/office/infopath/2007/PartnerControls"/>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CDI LILIANA</cp:lastModifiedBy>
  <cp:lastPrinted>2020-12-28T19:49:17Z</cp:lastPrinted>
  <dcterms:created xsi:type="dcterms:W3CDTF">2020-10-14T21:57:42Z</dcterms:created>
  <dcterms:modified xsi:type="dcterms:W3CDTF">2020-12-28T20:00:06Z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