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usb\usb\DIANDRA 2021\MANIFESTACION DE INTERES\R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<sst xmlns="http://schemas.openxmlformats.org/spreadsheetml/2006/main" count="3107" uniqueCount="2701">
  <si>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</si>
  <si>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</si>
  <si>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</si>
  <si>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</si>
  <si>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</si>
  <si>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</si>
  <si>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</si>
  <si>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</si>
  <si>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</si>
  <si>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</si>
  <si>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</si>
  <si>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</si>
  <si>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</si>
  <si>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</si>
  <si>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</si>
  <si>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</si>
  <si>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</si>
  <si>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</si>
  <si>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</si>
  <si>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</si>
  <si>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</si>
  <si>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</si>
  <si>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</si>
  <si>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</si>
  <si>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</si>
  <si>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</si>
  <si>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</si>
  <si>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</si>
  <si>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</si>
  <si>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</si>
  <si>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</si>
  <si>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</si>
  <si>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</si>
  <si>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</si>
  <si>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</si>
  <si>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</si>
  <si>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</si>
  <si>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</si>
  <si>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</si>
  <si>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</si>
  <si>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</si>
  <si>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</si>
  <si>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</si>
  <si>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</si>
  <si>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</si>
  <si>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</si>
  <si>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</si>
  <si>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</si>
  <si>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</si>
  <si>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</si>
  <si>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</si>
  <si>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</si>
  <si>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</si>
  <si>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</si>
  <si>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</si>
  <si>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</si>
  <si>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</si>
  <si>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</si>
  <si>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</si>
  <si>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</si>
  <si>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</si>
  <si>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</si>
  <si>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</si>
  <si>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</si>
  <si>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</si>
  <si>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</si>
  <si>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</si>
  <si>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</si>
  <si>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</si>
  <si>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</si>
  <si>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</si>
  <si>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</si>
  <si>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</si>
  <si>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</si>
  <si>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</si>
  <si>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</si>
  <si>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</si>
  <si>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</si>
  <si>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</si>
  <si>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</si>
  <si>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</si>
  <si>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</si>
  <si>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</si>
  <si>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</si>
  <si>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</si>
  <si>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</si>
  <si>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</si>
  <si>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</si>
  <si>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</si>
  <si>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</si>
  <si>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</si>
  <si>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</si>
  <si>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</si>
  <si>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</si>
  <si>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</si>
  <si>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</si>
  <si>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</si>
  <si>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</si>
  <si>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</si>
  <si>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</si>
  <si>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</si>
  <si>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</si>
  <si>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</si>
  <si>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</si>
  <si>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</si>
  <si>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</si>
  <si>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</si>
  <si>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</si>
  <si>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</si>
  <si>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</si>
  <si>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</si>
  <si>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</si>
  <si>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</si>
  <si>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</si>
  <si>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</si>
  <si>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</si>
  <si>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</si>
  <si>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</si>
  <si>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</si>
  <si>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</si>
  <si>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</si>
  <si>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</si>
  <si>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</si>
  <si>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</si>
  <si>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</si>
  <si>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</si>
  <si>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</si>
  <si>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</si>
  <si>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</si>
  <si>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</si>
  <si>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</si>
  <si>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</si>
  <si>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</si>
  <si>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</si>
  <si>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</si>
  <si>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</si>
  <si>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</si>
  <si>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</si>
  <si>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</si>
  <si>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</si>
  <si>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</si>
  <si>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</si>
  <si>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</si>
  <si>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</si>
  <si>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</si>
  <si>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</si>
  <si>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</si>
  <si>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</si>
  <si>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</si>
  <si>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</si>
  <si>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</si>
  <si>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</si>
  <si>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</si>
  <si>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</si>
  <si>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</si>
  <si>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</si>
  <si>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</si>
  <si>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</si>
  <si>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</si>
  <si>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</si>
  <si>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</si>
  <si>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</si>
  <si>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</si>
  <si>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</si>
  <si>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</si>
  <si>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</si>
  <si>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</si>
  <si>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</si>
  <si>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</si>
  <si>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</si>
  <si>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</si>
  <si>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</si>
  <si>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</si>
  <si>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</si>
  <si>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</si>
  <si>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</si>
  <si>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</si>
  <si>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</si>
  <si>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</si>
  <si>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</si>
  <si>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</si>
  <si>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</si>
  <si>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</si>
  <si>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</si>
  <si>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</si>
  <si>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</si>
  <si>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</si>
  <si>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</si>
  <si>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</si>
  <si>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</si>
  <si>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</si>
  <si>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</si>
  <si>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</si>
  <si>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</si>
  <si>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</si>
  <si>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</si>
  <si>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</si>
  <si>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</si>
  <si>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</si>
  <si>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</si>
  <si>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</si>
  <si>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</si>
  <si>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</si>
  <si>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</si>
  <si>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</si>
  <si>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</si>
  <si>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</si>
  <si>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</si>
  <si>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</si>
  <si>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</si>
  <si>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</si>
  <si>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</si>
  <si>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</si>
  <si>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</si>
  <si>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</si>
  <si>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</si>
  <si>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</si>
  <si>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</si>
  <si>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</si>
  <si>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</si>
  <si>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</si>
  <si>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</si>
  <si>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</si>
  <si>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</si>
  <si>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</si>
  <si>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</si>
  <si>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</si>
  <si>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</si>
  <si>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</si>
  <si>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</si>
  <si>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</si>
  <si>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</si>
  <si>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</si>
  <si>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</si>
  <si>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</si>
  <si>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</si>
  <si>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</si>
  <si>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</si>
  <si>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</si>
  <si>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</si>
  <si>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</si>
  <si>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</si>
  <si>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</si>
  <si>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</si>
  <si>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</si>
  <si>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</si>
  <si>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</si>
  <si>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</si>
  <si>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</si>
  <si>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</si>
  <si>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</si>
  <si>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</si>
  <si>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</si>
  <si>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</si>
  <si>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</si>
  <si>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</si>
  <si>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</si>
  <si>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</si>
  <si>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</si>
  <si>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</si>
  <si>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</si>
  <si>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</si>
  <si>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</si>
  <si>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</si>
  <si>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</si>
  <si>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</si>
  <si>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</si>
  <si>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</si>
  <si>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</si>
  <si>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</si>
  <si>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</si>
  <si>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</si>
  <si>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</si>
  <si>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</si>
  <si>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</si>
  <si>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</si>
  <si>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</si>
  <si>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</si>
  <si>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</si>
  <si>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</si>
  <si>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</si>
  <si>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</si>
  <si>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</si>
  <si>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</si>
  <si>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</si>
  <si>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</si>
  <si>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</si>
  <si>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</si>
  <si>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</si>
  <si>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</si>
  <si>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</si>
  <si>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</si>
  <si>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</si>
  <si>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</si>
  <si>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</si>
  <si>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</si>
  <si>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</si>
  <si>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</si>
  <si>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</si>
  <si>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</si>
  <si>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</si>
  <si>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</si>
  <si>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</si>
  <si>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</si>
  <si>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</si>
  <si>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</si>
  <si>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</si>
  <si>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</si>
  <si>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</si>
  <si>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</si>
  <si>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</si>
  <si>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</si>
  <si>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</si>
  <si>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</si>
  <si>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</si>
  <si>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</si>
  <si>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</si>
  <si>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</si>
  <si>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</si>
  <si>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</si>
  <si>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</si>
  <si>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</si>
  <si>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</si>
  <si>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</si>
  <si>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</si>
  <si>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</si>
  <si>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</si>
  <si>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</si>
  <si>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</si>
  <si>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</si>
  <si>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</si>
  <si>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</si>
  <si>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</si>
  <si>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</si>
  <si>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</si>
  <si>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</si>
  <si>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</si>
  <si>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</si>
  <si>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</si>
  <si>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</si>
  <si>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</si>
  <si>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</si>
  <si>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</si>
  <si>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</si>
  <si>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</si>
  <si>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</si>
  <si>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</si>
  <si>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</si>
  <si>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</si>
  <si>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</si>
  <si>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</si>
  <si>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</si>
  <si>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</si>
  <si>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</si>
  <si>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</si>
  <si>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</si>
  <si>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</si>
  <si>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</si>
  <si>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</si>
  <si>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</si>
  <si>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</si>
  <si>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</si>
  <si>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</si>
  <si>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</si>
  <si>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</si>
  <si>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</si>
  <si>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</si>
  <si>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</si>
  <si>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</si>
  <si>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</si>
  <si>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</si>
  <si>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</si>
  <si>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</si>
  <si>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</si>
  <si>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</si>
  <si>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</si>
  <si>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</si>
  <si>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</si>
  <si>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</si>
  <si>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</si>
  <si>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</si>
  <si>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</si>
  <si>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</si>
  <si>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</si>
  <si>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</si>
  <si>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</si>
  <si>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</si>
  <si>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</si>
  <si>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</si>
  <si>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</si>
  <si>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</si>
  <si>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</si>
  <si>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</si>
  <si>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</si>
  <si>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</si>
  <si>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</si>
  <si>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</si>
  <si>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</si>
  <si>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</si>
  <si>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</si>
  <si>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</si>
  <si>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</si>
  <si>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</si>
  <si>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</si>
  <si>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</si>
  <si>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</si>
  <si>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</si>
  <si>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</si>
  <si>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</si>
  <si>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</si>
  <si>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</si>
  <si>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</si>
  <si>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</si>
  <si>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</si>
  <si>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</si>
  <si>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</si>
  <si>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</si>
  <si>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</si>
  <si>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</si>
  <si>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</si>
  <si>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</si>
  <si>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</si>
  <si>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</si>
  <si>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</si>
  <si>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</si>
  <si>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</si>
  <si>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</si>
  <si>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</si>
  <si>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</si>
  <si>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</si>
  <si>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</si>
  <si>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</si>
  <si>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</si>
  <si>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</si>
  <si>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</si>
  <si>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</si>
  <si>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</si>
  <si>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</si>
  <si>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</si>
  <si>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</si>
  <si>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</si>
  <si>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</si>
  <si>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</si>
  <si>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</si>
  <si>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</si>
  <si>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</si>
  <si>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</si>
  <si>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</si>
  <si>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</si>
  <si>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</si>
  <si>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</si>
  <si>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</si>
  <si>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</si>
  <si>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</si>
  <si>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</si>
  <si>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</si>
  <si>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</si>
  <si>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</si>
  <si>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</si>
  <si>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</si>
  <si>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</si>
  <si>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</si>
  <si>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</si>
  <si>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</si>
  <si>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</si>
  <si>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</si>
  <si>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</si>
  <si>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</si>
  <si>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</si>
  <si>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</si>
  <si>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</si>
  <si>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</si>
  <si>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</si>
  <si>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</si>
  <si>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</si>
  <si>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</si>
  <si>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</si>
  <si>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</si>
  <si>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</si>
  <si>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</si>
  <si>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</si>
  <si>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</si>
  <si>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</si>
  <si>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</si>
  <si>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</si>
  <si>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</si>
  <si>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</si>
  <si>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</si>
  <si>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</si>
  <si>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</si>
  <si>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</si>
  <si>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</si>
  <si>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</si>
  <si>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</si>
  <si>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</si>
  <si>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</si>
  <si>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</si>
  <si>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</si>
  <si>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</si>
  <si>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</si>
  <si>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</si>
  <si>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</si>
  <si>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</si>
  <si>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</si>
  <si>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</si>
  <si>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</si>
  <si>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</si>
  <si>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</si>
  <si>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</si>
  <si>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</si>
  <si>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</si>
  <si>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</si>
  <si>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</si>
  <si>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</si>
  <si>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</si>
  <si>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</si>
  <si>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</si>
  <si>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</si>
  <si>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</si>
  <si>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</si>
  <si>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</si>
  <si>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</si>
  <si>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</si>
  <si>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</si>
  <si>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</si>
  <si>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</si>
  <si>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</si>
  <si>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</si>
  <si>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</si>
  <si>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</si>
  <si>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</si>
  <si>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</si>
  <si>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</si>
  <si>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</si>
  <si>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</si>
  <si>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</si>
  <si>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</si>
  <si>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</si>
  <si>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</si>
  <si>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</si>
  <si>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</si>
  <si>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</si>
  <si>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</si>
  <si>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</si>
  <si>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</si>
  <si>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</si>
  <si>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</si>
  <si>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</si>
  <si>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</si>
  <si>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</si>
  <si>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</si>
  <si>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</si>
  <si>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</si>
  <si>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</si>
  <si>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</si>
  <si>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</si>
  <si>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</si>
  <si>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</si>
  <si>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</si>
  <si>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</si>
  <si>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</si>
  <si>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</si>
  <si>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</si>
  <si>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</si>
  <si>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</si>
  <si>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</si>
  <si>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</si>
  <si>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</si>
  <si>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</si>
  <si>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</si>
  <si>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</si>
  <si>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</si>
  <si>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</si>
  <si>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</si>
  <si>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</si>
  <si>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</si>
  <si>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</si>
  <si>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</si>
  <si>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</si>
  <si>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</si>
  <si>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</si>
  <si>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</si>
  <si>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</si>
  <si>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</si>
  <si>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</si>
  <si>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</si>
  <si>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</si>
  <si>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</si>
  <si>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</si>
  <si>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</si>
  <si>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</si>
  <si>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</si>
  <si>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</si>
  <si>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</si>
  <si>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</si>
  <si>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</si>
  <si>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</si>
  <si>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</si>
  <si>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</si>
  <si>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</si>
  <si>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</si>
  <si>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</si>
  <si>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</si>
  <si>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</si>
  <si>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</si>
  <si>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</si>
  <si>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</si>
  <si>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</si>
  <si>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</si>
  <si>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</si>
  <si>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</si>
  <si>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</si>
  <si>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</si>
  <si>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</si>
  <si>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</si>
  <si>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</si>
  <si>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</si>
  <si>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</si>
  <si>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</si>
  <si>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</si>
  <si>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</si>
  <si>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</si>
  <si>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</si>
  <si>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</si>
  <si>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</si>
  <si>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</si>
  <si>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</si>
  <si>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</si>
  <si>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</si>
  <si>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</si>
  <si>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</si>
  <si>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</si>
  <si>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</si>
  <si>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</si>
  <si>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</si>
  <si>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</si>
  <si>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</si>
  <si>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</si>
  <si>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</si>
  <si>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</si>
  <si>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</si>
  <si>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</si>
  <si>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</si>
  <si>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</si>
  <si>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</si>
  <si>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</si>
  <si>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</si>
  <si>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</si>
  <si>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</si>
  <si>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</si>
  <si>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</si>
  <si>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</si>
  <si>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</si>
  <si>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</si>
  <si>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</si>
  <si>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</si>
  <si>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</si>
  <si>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</si>
  <si>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</si>
  <si>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</si>
  <si>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</si>
  <si>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</si>
  <si>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</si>
  <si>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</si>
  <si>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</si>
  <si>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</si>
  <si>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</si>
  <si>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</si>
  <si>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</si>
  <si>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</si>
  <si>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</si>
  <si>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</si>
  <si>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</si>
  <si>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</si>
  <si>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</si>
  <si>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</si>
  <si>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</si>
  <si>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</si>
  <si>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</si>
  <si>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</si>
  <si>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</si>
  <si>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</si>
  <si>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</si>
  <si>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</si>
  <si>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</si>
  <si>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</si>
  <si>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</si>
  <si>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</si>
  <si>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</si>
  <si>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</si>
  <si>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</si>
  <si>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</si>
  <si>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</si>
  <si>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</si>
  <si>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</si>
  <si>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</si>
  <si>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</si>
  <si>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</si>
  <si>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</si>
  <si>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</si>
  <si>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</si>
  <si>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</si>
  <si>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</si>
  <si>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</si>
  <si>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</si>
  <si>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</si>
  <si>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</si>
  <si>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</si>
  <si>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</si>
  <si>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</si>
  <si>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</si>
  <si>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</si>
  <si>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</si>
  <si>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</si>
  <si>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</si>
  <si>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</si>
  <si>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</si>
  <si>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</si>
  <si>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</si>
  <si>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</si>
  <si>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</si>
  <si>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</si>
  <si>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</si>
  <si>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</si>
  <si>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</si>
  <si>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</si>
  <si>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</si>
  <si>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</si>
  <si>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</si>
  <si>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</si>
  <si>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</si>
  <si>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</si>
  <si>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</si>
  <si>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</si>
  <si>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</si>
  <si>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</si>
  <si>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</si>
  <si>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</si>
  <si>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</si>
  <si>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</si>
  <si>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</si>
  <si>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</si>
  <si>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</si>
  <si>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</si>
  <si>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</si>
  <si>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</si>
  <si>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</si>
  <si>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</si>
  <si>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</si>
  <si>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</si>
  <si>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</si>
  <si>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</si>
  <si>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</si>
  <si>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</si>
  <si>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</si>
  <si>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</si>
  <si>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</si>
  <si>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</si>
  <si>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</si>
  <si>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</si>
  <si>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</si>
  <si>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</si>
  <si>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</si>
  <si>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</si>
  <si>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</si>
  <si>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</si>
  <si>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</si>
  <si>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</si>
  <si>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</si>
  <si>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</si>
  <si>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</si>
  <si>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</si>
  <si>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</si>
  <si>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</si>
  <si>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</si>
  <si>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</si>
  <si>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</si>
  <si>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</si>
  <si>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</si>
  <si>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</si>
  <si>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</si>
  <si>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</si>
  <si>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</si>
  <si>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</si>
  <si>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</si>
  <si>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</si>
  <si>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</si>
  <si>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</si>
  <si>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</si>
  <si>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</si>
  <si>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</si>
  <si>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</si>
  <si>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</si>
  <si>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</si>
  <si>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</si>
  <si>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</si>
  <si>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</si>
  <si>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</si>
  <si>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</si>
  <si>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</si>
  <si>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</si>
  <si>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</si>
  <si>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</si>
  <si>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</si>
  <si>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</si>
  <si>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</si>
  <si>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</si>
  <si>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</si>
  <si>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</si>
  <si>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</si>
  <si>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</si>
  <si>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</si>
  <si>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</si>
  <si>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</si>
  <si>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</si>
  <si>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</si>
  <si>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</si>
  <si>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</si>
  <si>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</si>
  <si>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</si>
  <si>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</si>
  <si>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</si>
  <si>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</si>
  <si>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</si>
  <si>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</si>
  <si>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</si>
  <si>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</si>
  <si>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</si>
  <si>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</si>
  <si>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</si>
  <si>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</si>
  <si>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</si>
  <si>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</si>
  <si>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</si>
  <si>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</si>
  <si>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</si>
  <si>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</si>
  <si>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</si>
  <si>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</si>
  <si>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</si>
  <si>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</si>
  <si>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</si>
  <si>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</si>
  <si>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</si>
  <si>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</si>
  <si>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</si>
  <si>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</si>
  <si>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</si>
  <si>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</si>
  <si>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</si>
  <si>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</si>
  <si>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</si>
  <si>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</si>
  <si>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</si>
  <si>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</si>
  <si>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</si>
  <si>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</si>
  <si>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</si>
  <si>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</si>
  <si>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</si>
  <si>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</si>
  <si>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</si>
  <si>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</si>
  <si>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</si>
  <si>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</si>
  <si>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</si>
  <si>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</si>
  <si>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</si>
  <si>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</si>
  <si>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</si>
  <si>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</si>
  <si>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</si>
  <si>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</si>
  <si>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</si>
  <si>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</si>
  <si>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</si>
  <si>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</si>
  <si>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</si>
  <si>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</si>
  <si>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</si>
  <si>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</si>
  <si>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</si>
  <si>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</si>
  <si>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</si>
  <si>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</si>
  <si>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</si>
  <si>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</si>
  <si>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</si>
  <si>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</si>
  <si>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</si>
  <si>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</si>
  <si>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</si>
  <si>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</si>
  <si>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</si>
  <si>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</si>
  <si>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</si>
  <si>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</si>
  <si>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</si>
  <si>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</si>
  <si>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</si>
  <si>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</si>
  <si>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</si>
  <si>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</si>
  <si>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</si>
  <si>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</si>
  <si>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</si>
  <si>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</si>
  <si>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</si>
  <si>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</si>
  <si>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</si>
  <si>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</si>
  <si>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</si>
  <si>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</si>
  <si>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</si>
  <si>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</si>
  <si>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</si>
  <si>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</si>
  <si>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</si>
  <si>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</si>
  <si>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</si>
  <si>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</si>
  <si>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</si>
  <si>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</si>
  <si>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</si>
  <si>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</si>
  <si>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</si>
  <si>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</si>
  <si>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</si>
  <si>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</si>
  <si>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</si>
  <si>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</si>
  <si>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</si>
  <si>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</si>
  <si>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</si>
  <si>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</si>
  <si>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</si>
  <si>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</si>
  <si>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</si>
  <si>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</si>
  <si>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</si>
  <si>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</si>
  <si>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</si>
  <si>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</si>
  <si>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</si>
  <si>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</si>
  <si>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</si>
  <si>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</si>
  <si>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</si>
  <si>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</si>
  <si>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</si>
  <si>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</si>
  <si>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</si>
  <si>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</si>
  <si>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</si>
  <si>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</si>
  <si>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</si>
  <si>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</si>
  <si>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</si>
  <si>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</si>
  <si>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</si>
  <si>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</si>
  <si>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</si>
  <si>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</si>
  <si>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</si>
  <si>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</si>
  <si>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</si>
  <si>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</si>
  <si>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</si>
  <si>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</si>
  <si>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</si>
  <si>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</si>
  <si>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</si>
  <si>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</si>
  <si>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</si>
  <si>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</si>
  <si>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</si>
  <si>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</si>
  <si>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</si>
  <si>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</si>
  <si>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</si>
  <si>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</si>
  <si>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</si>
  <si>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</si>
  <si>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</si>
  <si>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</si>
  <si>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</si>
  <si>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</si>
  <si>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</si>
  <si>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</si>
  <si>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</si>
  <si>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</si>
  <si>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</si>
  <si>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</si>
  <si>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</si>
  <si>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</si>
  <si>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</si>
  <si>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</si>
  <si>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</si>
  <si>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</si>
  <si>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</si>
  <si>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</si>
  <si>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</si>
  <si>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</si>
  <si>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</si>
  <si>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</si>
  <si>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</si>
  <si>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</si>
  <si>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</si>
  <si>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</si>
  <si>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</si>
  <si>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</si>
  <si>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</si>
  <si>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</si>
  <si>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</si>
  <si>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</si>
  <si>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</si>
  <si>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</si>
  <si>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</si>
  <si>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</si>
  <si>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</si>
  <si>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</si>
  <si>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</si>
  <si>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</si>
  <si>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</si>
  <si>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</si>
  <si>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</si>
  <si>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</si>
  <si>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</si>
  <si>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</si>
  <si>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</si>
  <si>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</si>
  <si>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</si>
  <si>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</si>
  <si>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</si>
  <si>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</si>
  <si>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</si>
  <si>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</si>
  <si>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</si>
  <si>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</si>
  <si>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</si>
  <si>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</si>
  <si>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</si>
  <si>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</si>
  <si>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</si>
  <si>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</si>
  <si>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</si>
  <si>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</si>
  <si>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</si>
  <si>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</si>
  <si>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</si>
  <si>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</si>
  <si>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</si>
  <si>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</si>
  <si>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</si>
  <si>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</si>
  <si>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</si>
  <si>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</si>
  <si>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</si>
  <si>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</si>
  <si>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</si>
  <si>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</si>
  <si>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</si>
  <si>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</si>
  <si>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</si>
  <si>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</si>
  <si>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</si>
  <si>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</si>
  <si>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</si>
  <si>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</si>
  <si>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</si>
  <si>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</si>
  <si>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</si>
  <si>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</si>
  <si>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</si>
  <si>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</si>
  <si>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</si>
  <si>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</si>
  <si>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</si>
  <si>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</si>
  <si>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</si>
  <si>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</si>
  <si>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</si>
  <si>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</si>
  <si>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</si>
  <si>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</si>
  <si>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</si>
  <si>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</si>
  <si>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</si>
  <si>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</si>
  <si>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</si>
  <si>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</si>
  <si>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</si>
  <si>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</si>
  <si>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</si>
  <si>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</si>
  <si>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</si>
  <si>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</si>
  <si>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</si>
  <si>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</si>
  <si>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</si>
  <si>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</si>
  <si>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</si>
  <si>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</si>
  <si>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</si>
  <si>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</si>
  <si>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</si>
  <si>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</si>
  <si>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</si>
  <si>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</si>
  <si>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</si>
  <si>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</si>
  <si>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</si>
  <si>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</si>
  <si>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</si>
  <si>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</si>
  <si>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</si>
  <si>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</si>
  <si>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</si>
  <si>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</si>
  <si>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</si>
  <si>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</si>
  <si>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</si>
  <si>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</si>
  <si>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</si>
  <si>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</si>
  <si>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</si>
  <si>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</si>
  <si>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</si>
  <si>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</si>
  <si>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</si>
  <si>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</si>
  <si>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</si>
  <si>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</si>
  <si>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</si>
  <si>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</si>
  <si>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</si>
  <si>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</si>
  <si>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</si>
  <si>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</si>
  <si>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</si>
  <si>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</si>
  <si>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</si>
  <si>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</si>
  <si>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</si>
  <si>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</si>
  <si>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</si>
  <si>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</si>
  <si>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</si>
  <si>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</si>
  <si>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</si>
  <si>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</si>
  <si>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</si>
  <si>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</si>
  <si>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</si>
  <si>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</si>
  <si>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</si>
  <si>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</si>
  <si>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</si>
  <si>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</si>
  <si>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</si>
  <si>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</si>
  <si>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</si>
  <si>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</si>
  <si>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</si>
  <si>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</si>
  <si>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</si>
  <si>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</si>
  <si>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</si>
  <si>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</si>
  <si>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</si>
  <si>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</si>
  <si>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</si>
  <si>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</si>
  <si>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</si>
  <si>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</si>
  <si>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</si>
  <si>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</si>
  <si>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</si>
  <si>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</si>
  <si>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</si>
  <si>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</si>
  <si>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</si>
  <si>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</si>
  <si>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</si>
  <si>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</si>
  <si>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</si>
  <si>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</si>
  <si>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</si>
  <si>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</si>
  <si>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</si>
  <si>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</si>
  <si>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</si>
  <si>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</si>
  <si>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</si>
  <si>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</si>
  <si>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</si>
  <si>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</si>
  <si>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</si>
  <si>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</si>
  <si>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</si>
  <si>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</si>
  <si>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</si>
  <si>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</si>
  <si>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</si>
  <si>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</si>
  <si>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</si>
  <si>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</si>
  <si>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</si>
  <si>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</si>
  <si>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</si>
  <si>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</si>
  <si>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</si>
  <si>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</si>
  <si>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</si>
  <si>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</si>
  <si>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</si>
  <si>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</si>
  <si>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</si>
  <si>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</si>
  <si>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</si>
  <si>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</si>
  <si>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</si>
  <si>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</si>
  <si>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</si>
  <si>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</si>
  <si>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</si>
  <si>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</si>
  <si>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</si>
  <si>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</si>
  <si>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</si>
  <si>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</si>
  <si>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</si>
  <si>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</si>
  <si>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</si>
  <si>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</si>
  <si>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</si>
  <si>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</si>
  <si>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</si>
  <si>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</si>
  <si>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</si>
  <si>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</si>
  <si>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</si>
  <si>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</si>
  <si>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</si>
  <si>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</si>
  <si>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</si>
  <si>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</si>
  <si>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</si>
  <si>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</si>
  <si>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</si>
  <si>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</si>
  <si>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</si>
  <si>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</si>
  <si>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</si>
  <si>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</si>
  <si>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</si>
  <si>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</si>
  <si>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</si>
  <si>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</si>
  <si>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</si>
  <si>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</si>
  <si>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</si>
  <si>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</si>
  <si>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</si>
  <si>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</si>
  <si>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</si>
  <si>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</si>
  <si>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</si>
  <si>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</si>
  <si>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</si>
  <si>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</si>
  <si>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</si>
  <si>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</si>
  <si>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</si>
  <si>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</si>
  <si>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</si>
  <si>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</si>
  <si>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</si>
  <si>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</si>
  <si>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</si>
  <si>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</si>
  <si>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</si>
  <si>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</si>
  <si>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</si>
  <si>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</si>
  <si>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</si>
  <si>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</si>
  <si>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</si>
  <si>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</si>
  <si>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</si>
  <si>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</si>
  <si>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</si>
  <si>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</si>
  <si>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</si>
  <si>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</si>
  <si>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</si>
  <si>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</si>
  <si>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</si>
  <si>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</si>
  <si>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</si>
  <si>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</si>
  <si>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</si>
  <si>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</si>
  <si>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</si>
  <si>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</si>
  <si>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</si>
  <si>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</si>
  <si>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</si>
  <si>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</si>
  <si>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</si>
  <si>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</si>
  <si>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</si>
  <si>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</si>
  <si>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</si>
  <si>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</si>
  <si>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</si>
  <si>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</si>
  <si>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</si>
  <si>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</si>
  <si>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</si>
  <si>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</si>
  <si>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</si>
  <si>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</si>
  <si>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</si>
  <si>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</si>
  <si>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</si>
  <si>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</si>
  <si>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</si>
  <si>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</si>
  <si>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</si>
  <si>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</si>
  <si>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</si>
  <si>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</si>
  <si>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</si>
  <si>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</si>
  <si>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</si>
  <si>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</si>
  <si>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</si>
  <si>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</si>
  <si>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</si>
  <si>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</si>
  <si>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</si>
  <si>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</si>
  <si>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</si>
  <si>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</si>
  <si>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</si>
  <si>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</si>
  <si>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</si>
  <si>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</si>
  <si>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</si>
  <si>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</si>
  <si>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</si>
  <si>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</si>
  <si>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</si>
  <si>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</si>
  <si>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</si>
  <si>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</si>
  <si>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</si>
  <si>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</si>
  <si>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</si>
  <si>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</si>
  <si>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</si>
  <si>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</si>
  <si>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</si>
  <si>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</si>
  <si>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</si>
  <si>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</si>
  <si>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</si>
  <si>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</si>
  <si>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</si>
  <si>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</si>
  <si>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</si>
  <si>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</si>
  <si>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</si>
  <si>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</si>
  <si>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</si>
  <si>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</si>
  <si>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</si>
  <si>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</si>
  <si>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</si>
  <si>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</si>
  <si>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</si>
  <si>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</si>
  <si>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</si>
  <si>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</si>
  <si>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</si>
  <si>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</si>
  <si>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</si>
  <si>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</si>
  <si>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</si>
  <si>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</si>
  <si>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</si>
  <si>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</si>
  <si>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</si>
  <si>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</si>
  <si>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</si>
  <si>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</si>
  <si>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</si>
  <si>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</si>
  <si>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</si>
  <si>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</si>
  <si>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</si>
  <si>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</si>
  <si>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</si>
  <si>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</si>
  <si>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</si>
  <si>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</si>
  <si>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</si>
  <si>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</si>
  <si>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</si>
  <si>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</si>
  <si>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</si>
  <si>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</si>
  <si>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</si>
  <si>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</si>
  <si>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</si>
  <si>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</si>
  <si>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</si>
  <si>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</si>
  <si>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</si>
  <si>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</si>
  <si>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</si>
  <si>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</si>
  <si>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</si>
  <si>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</si>
  <si>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</si>
  <si>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</si>
  <si>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</si>
  <si>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</si>
  <si>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</si>
  <si>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</si>
  <si>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</si>
  <si>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</si>
  <si>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</si>
  <si>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</si>
  <si>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</si>
  <si>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</si>
  <si>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</si>
  <si>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</si>
  <si>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</si>
  <si>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</si>
  <si>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</si>
  <si>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</si>
  <si>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</si>
  <si>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</si>
  <si>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</si>
  <si>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</si>
  <si>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</si>
  <si>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</si>
  <si>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</si>
  <si>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</si>
  <si>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</si>
  <si>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</si>
  <si>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</si>
  <si>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</si>
  <si>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</si>
  <si>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</si>
  <si>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</si>
  <si>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</si>
  <si>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</si>
  <si>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</si>
  <si>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</si>
  <si>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</si>
  <si>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</si>
  <si>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</si>
  <si>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</si>
  <si>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</si>
  <si>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</si>
  <si>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</si>
  <si>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</si>
  <si>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</si>
  <si>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</si>
  <si>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</si>
  <si>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</si>
  <si>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</si>
  <si>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</si>
  <si>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</si>
  <si>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</si>
  <si>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</si>
  <si>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</si>
  <si>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</si>
  <si>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</si>
  <si>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</si>
  <si>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</si>
  <si>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</si>
  <si>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</si>
  <si>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</si>
  <si>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</si>
  <si>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</si>
  <si>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</si>
  <si>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</si>
  <si>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</si>
  <si>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</si>
  <si>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</si>
  <si>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</si>
  <si>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</si>
  <si>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</si>
  <si>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</si>
  <si>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</si>
  <si>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</si>
  <si>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</si>
  <si>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</si>
  <si>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</si>
  <si>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</si>
  <si>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</si>
  <si>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</si>
  <si>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</si>
  <si>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</si>
  <si>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</si>
  <si>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</si>
  <si>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</si>
  <si>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</si>
  <si>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</si>
  <si>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</si>
  <si>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</si>
  <si>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</si>
  <si>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</si>
  <si>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</si>
  <si>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</si>
  <si>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</si>
  <si>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</si>
  <si>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</si>
  <si>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</si>
  <si>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</si>
  <si>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</si>
  <si>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</si>
  <si>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</si>
  <si>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</si>
  <si>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</si>
  <si>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</si>
  <si>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</si>
  <si>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</si>
  <si>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</si>
  <si>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</si>
  <si>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</si>
  <si>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</si>
  <si>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</si>
  <si>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</si>
  <si>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</si>
  <si>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</si>
  <si>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</si>
  <si>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</si>
  <si>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</si>
  <si>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</si>
  <si>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</si>
  <si>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</si>
  <si>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</si>
  <si>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</si>
  <si>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</si>
  <si>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</si>
  <si>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</si>
  <si>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</si>
  <si>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</si>
  <si>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</si>
  <si>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</si>
  <si>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</si>
  <si>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</si>
  <si>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</si>
  <si>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</si>
  <si>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</si>
  <si>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</si>
  <si>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</si>
  <si>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</si>
  <si>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</si>
  <si>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</si>
  <si>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</si>
  <si>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</si>
  <si>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</si>
  <si>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</si>
  <si>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</si>
  <si>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</si>
  <si>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</si>
  <si>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</si>
  <si>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</si>
  <si>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</si>
  <si>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</si>
  <si>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</si>
  <si>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</si>
  <si>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</si>
  <si>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</si>
  <si>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</si>
  <si>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</si>
  <si>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</si>
  <si>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</si>
  <si>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</si>
  <si>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</si>
  <si>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</si>
  <si>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</si>
  <si>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</si>
  <si>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</si>
  <si>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</si>
  <si>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</si>
  <si>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</si>
  <si>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</si>
  <si>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</si>
  <si>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</si>
  <si>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</si>
  <si>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</si>
  <si>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</si>
  <si>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</si>
  <si>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</si>
  <si>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</si>
  <si>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</si>
  <si>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</si>
  <si>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</si>
  <si>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</si>
  <si>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</si>
  <si>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</si>
  <si>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</si>
  <si>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</si>
  <si>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</si>
  <si>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</si>
  <si>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</si>
  <si>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</si>
  <si>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</si>
  <si>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</si>
  <si>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</si>
  <si>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</si>
  <si>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</si>
  <si>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</si>
  <si>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</si>
  <si>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</si>
  <si>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</si>
  <si>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</si>
  <si>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</si>
  <si>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</si>
  <si>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</si>
  <si>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</si>
  <si>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</si>
  <si>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</si>
  <si>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</si>
  <si>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</si>
  <si>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</si>
  <si>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</si>
  <si>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</si>
  <si>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</si>
  <si>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</si>
  <si>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</si>
  <si>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</si>
  <si>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</si>
  <si>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</si>
  <si>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</si>
  <si>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</si>
  <si>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</si>
  <si>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</si>
  <si>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</si>
  <si>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</si>
  <si>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</si>
  <si>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</si>
  <si>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</si>
  <si>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</si>
  <si>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</si>
  <si>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</si>
  <si>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</si>
  <si>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</si>
  <si>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</si>
  <si>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</si>
  <si>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</si>
  <si>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</si>
  <si>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</si>
  <si>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</si>
  <si>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</si>
  <si>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</si>
  <si>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</si>
  <si>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</si>
  <si>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</si>
  <si>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</si>
  <si>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</si>
  <si>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</si>
  <si>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</si>
  <si>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</si>
  <si>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</si>
  <si>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</si>
  <si>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</si>
  <si>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</si>
  <si>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</si>
  <si>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</si>
  <si>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</si>
  <si>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</si>
  <si>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</si>
  <si>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</si>
  <si>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</si>
  <si>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</si>
  <si>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</si>
  <si>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</si>
  <si>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</si>
  <si>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</si>
  <si>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</si>
  <si>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</si>
  <si>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</si>
  <si>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</si>
  <si>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</si>
  <si>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</si>
  <si>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</si>
  <si>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</si>
  <si>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</si>
  <si>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</si>
  <si>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</si>
  <si>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</si>
  <si>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</si>
  <si>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</si>
  <si>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</si>
  <si>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</si>
  <si>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</si>
  <si>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</si>
  <si>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</si>
  <si>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</si>
  <si>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</si>
  <si>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</si>
  <si>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</si>
  <si>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</si>
  <si>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</si>
  <si>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</si>
  <si>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</si>
  <si>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</si>
  <si>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</si>
  <si>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</si>
  <si>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</si>
  <si>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</si>
  <si>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</si>
  <si>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</si>
  <si>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</si>
  <si>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</si>
  <si>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</si>
  <si>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</si>
  <si>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</si>
  <si>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</si>
  <si>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</si>
  <si>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</si>
  <si>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</si>
  <si>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</si>
  <si>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</si>
  <si>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</si>
  <si>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</si>
  <si>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</si>
  <si>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</si>
  <si>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</si>
  <si>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</si>
  <si>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</si>
  <si>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</si>
  <si>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</si>
  <si>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</si>
  <si>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</si>
  <si>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</si>
  <si>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</si>
  <si>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</si>
  <si>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</si>
  <si>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</si>
  <si>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</si>
  <si>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</si>
  <si>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</si>
  <si>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</si>
  <si>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</si>
  <si>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</si>
  <si>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</si>
  <si>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</si>
  <si>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</si>
  <si>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</si>
  <si>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</si>
  <si>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</si>
  <si>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</si>
  <si>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</si>
  <si>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</si>
  <si>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</si>
  <si>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</si>
  <si>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</si>
  <si>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</si>
  <si>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</si>
  <si>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</si>
  <si>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</si>
  <si>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</si>
  <si>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</si>
  <si>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</si>
  <si>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</si>
  <si>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</si>
  <si>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</si>
  <si>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</si>
  <si>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</si>
  <si>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</si>
  <si>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</si>
  <si>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</si>
  <si>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</si>
  <si>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</si>
  <si>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</si>
  <si>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</si>
  <si>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</si>
  <si>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</si>
  <si>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</si>
  <si>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</si>
  <si>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</si>
  <si>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</si>
  <si>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</si>
  <si>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</si>
  <si>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</si>
  <si>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</si>
  <si>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</si>
  <si>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</si>
  <si>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</si>
  <si>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</si>
  <si>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</si>
  <si>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</si>
  <si>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</si>
  <si>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</si>
  <si>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</si>
  <si>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</si>
  <si>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</si>
  <si>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</si>
  <si>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</si>
  <si>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</si>
  <si>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</si>
  <si>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</si>
  <si>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</si>
  <si>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</si>
  <si>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</si>
  <si>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</si>
  <si>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</si>
  <si>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</si>
  <si>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</si>
  <si>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</si>
  <si>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</si>
  <si>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</si>
  <si>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</si>
  <si>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</si>
  <si>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</si>
  <si>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</si>
  <si>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</si>
  <si>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</si>
  <si>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</si>
  <si>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</si>
  <si>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</si>
  <si>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</si>
  <si>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</si>
  <si>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</si>
  <si>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</si>
  <si>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</si>
  <si>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</si>
  <si>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</si>
  <si>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</si>
  <si>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</si>
  <si>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</si>
  <si>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</si>
  <si>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</si>
  <si>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</si>
  <si>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</si>
  <si>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</si>
  <si>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</si>
  <si>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</si>
  <si>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</si>
  <si>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</si>
  <si>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</si>
  <si>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</si>
  <si>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</si>
  <si>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</si>
  <si>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</si>
  <si>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</si>
  <si>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</si>
  <si>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</si>
  <si>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</si>
  <si>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</si>
  <si>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</si>
  <si>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</si>
  <si>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</si>
  <si>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</si>
  <si>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</si>
  <si>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</si>
  <si>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</si>
  <si>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</si>
  <si>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</si>
  <si>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</si>
  <si>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</si>
  <si>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</si>
  <si>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</si>
  <si>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</si>
  <si>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</si>
  <si>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</si>
  <si>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</si>
  <si>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</si>
  <si>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</si>
  <si>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</si>
  <si>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</si>
  <si>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</si>
  <si>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</si>
  <si>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</si>
  <si>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</si>
  <si>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</si>
  <si>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</si>
  <si>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</si>
  <si>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</si>
  <si>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</si>
  <si>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</si>
  <si>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</si>
  <si>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</si>
  <si>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</si>
  <si>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</si>
  <si>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</si>
  <si>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</si>
  <si>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</si>
  <si>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</si>
  <si>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</si>
  <si>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</si>
  <si>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</si>
  <si>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</si>
  <si>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</si>
  <si>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</si>
  <si>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</si>
  <si>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</si>
  <si>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</si>
  <si>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</si>
  <si>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</si>
  <si>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</si>
  <si>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</si>
  <si>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</si>
  <si>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</si>
  <si>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</si>
  <si>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</si>
  <si>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</si>
  <si>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</si>
  <si>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</si>
  <si>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</si>
  <si>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</si>
  <si>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</si>
  <si>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</si>
  <si>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</si>
  <si>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</si>
  <si>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</si>
  <si>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</si>
  <si>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</si>
  <si>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</si>
  <si>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</si>
  <si>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</si>
  <si>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</si>
  <si>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</si>
  <si>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</si>
  <si>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</si>
  <si>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</si>
  <si>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</si>
  <si>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</si>
  <si>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</si>
  <si>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</si>
  <si>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</si>
  <si>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</si>
  <si>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</si>
  <si>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</si>
  <si>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</si>
  <si>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</si>
  <si>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</si>
  <si>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</si>
  <si>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</si>
  <si>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</si>
  <si>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</si>
  <si>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</si>
  <si>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</si>
  <si>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</si>
  <si>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</si>
  <si>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</si>
  <si>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</si>
  <si>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</si>
  <si>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</si>
  <si>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</si>
  <si>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</si>
  <si>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</si>
  <si>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</si>
  <si>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</si>
  <si>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</si>
  <si>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</si>
  <si>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</si>
  <si>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</si>
  <si>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</si>
  <si>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</si>
  <si>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</si>
  <si>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</si>
  <si>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</si>
  <si>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</si>
  <si>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</si>
  <si>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</si>
  <si>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</si>
  <si>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</si>
  <si>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</si>
  <si>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</si>
  <si>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</si>
  <si>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</si>
  <si>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</si>
  <si>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</si>
  <si>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</si>
  <si>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</si>
  <si>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</si>
  <si>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</si>
  <si>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</si>
  <si>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</si>
  <si>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</si>
  <si>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</si>
  <si>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</si>
  <si>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</si>
  <si>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</si>
  <si>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</si>
  <si>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</si>
  <si>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</si>
  <si>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</si>
  <si>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</si>
  <si>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</si>
  <si>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</si>
  <si>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</si>
  <si>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</si>
  <si>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</si>
  <si>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</si>
  <si>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</si>
  <si>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</si>
  <si>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</si>
  <si>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</si>
  <si>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</si>
  <si>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</si>
  <si>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</si>
  <si>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</si>
  <si>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</si>
  <si>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</si>
  <si>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</si>
  <si>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</si>
  <si>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</si>
  <si>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</si>
  <si>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</si>
  <si>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</si>
  <si>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</si>
  <si>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</si>
  <si>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</si>
  <si>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</si>
  <si>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</si>
  <si>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</si>
  <si>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</si>
  <si>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</si>
  <si>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</si>
  <si>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</si>
  <si>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</si>
  <si>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</si>
  <si>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</si>
  <si>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</si>
  <si>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</si>
  <si>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</si>
  <si>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</si>
  <si>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</si>
  <si>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</si>
  <si>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</si>
  <si>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</si>
  <si>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</si>
  <si>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</si>
  <si>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</si>
  <si>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</si>
  <si>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</si>
  <si>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</si>
  <si>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</si>
  <si>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</si>
  <si>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</si>
  <si>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</si>
  <si>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</si>
  <si>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</si>
  <si>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</si>
  <si>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</si>
  <si>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</si>
  <si>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</si>
  <si>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</si>
  <si>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</si>
  <si>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</si>
  <si>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</si>
  <si>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</si>
  <si>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</si>
  <si>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</si>
  <si>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</si>
  <si>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</si>
  <si>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</si>
  <si>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</si>
  <si>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</si>
  <si>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</si>
  <si>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</si>
  <si>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</si>
  <si>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</si>
  <si>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</si>
  <si>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</si>
  <si>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</si>
  <si>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</si>
  <si>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</si>
  <si>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</si>
  <si>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</si>
  <si>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</si>
  <si>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</si>
  <si>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</si>
  <si>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</si>
  <si>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</si>
  <si>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</si>
  <si>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</si>
  <si>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</si>
  <si>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</si>
  <si>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</si>
  <si>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</si>
  <si>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</si>
  <si>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</si>
  <si>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</si>
  <si>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</si>
  <si>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</si>
  <si>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</si>
  <si>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</si>
  <si>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</si>
  <si>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</si>
  <si>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</si>
  <si>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</si>
  <si>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</si>
  <si>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</si>
  <si>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</si>
  <si>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</si>
  <si>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</si>
  <si>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</si>
  <si>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</si>
  <si>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</si>
  <si>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</si>
  <si>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</si>
  <si>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</si>
  <si>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</si>
  <si>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</si>
  <si>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</si>
  <si>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</si>
  <si>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</si>
  <si>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</si>
  <si>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</si>
  <si>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</si>
  <si>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</si>
  <si>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</si>
  <si>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</si>
  <si>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</si>
  <si>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</si>
  <si>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</si>
  <si>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</si>
  <si>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</si>
  <si>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</si>
  <si>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</si>
  <si>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</si>
  <si>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</si>
  <si>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</si>
  <si>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</si>
  <si>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</si>
  <si>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</si>
  <si>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</si>
  <si>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</si>
  <si>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</si>
  <si>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</si>
  <si>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</si>
  <si>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</si>
  <si>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</si>
  <si>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</si>
  <si>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</si>
  <si>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</si>
  <si>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</si>
  <si>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</si>
  <si>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</si>
  <si>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</si>
  <si>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</si>
  <si>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</si>
  <si>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</si>
  <si>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</si>
  <si>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</si>
  <si>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</si>
  <si>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</si>
  <si>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</si>
  <si>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</si>
  <si>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</si>
  <si>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</si>
  <si>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</si>
  <si>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</si>
  <si>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</si>
  <si>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</si>
  <si>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</si>
  <si>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</si>
  <si>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</si>
  <si>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</si>
  <si>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</si>
  <si>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</si>
  <si>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</si>
  <si>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</si>
  <si>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</si>
  <si>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</si>
  <si>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</si>
  <si>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</si>
  <si>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</si>
  <si>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</si>
  <si>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</si>
  <si>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</si>
  <si>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</si>
  <si>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</si>
  <si>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</si>
  <si>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</si>
  <si>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</si>
  <si>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</si>
  <si>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</si>
  <si>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</si>
  <si>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</si>
  <si>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</si>
  <si>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</si>
  <si>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</si>
  <si>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</si>
  <si>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</si>
  <si>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</si>
  <si>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</si>
  <si>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</si>
  <si>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</si>
  <si>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</si>
  <si>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</si>
  <si>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</si>
  <si>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</si>
  <si>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</si>
  <si>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</si>
  <si>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</si>
  <si>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</si>
  <si>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</si>
  <si>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</si>
  <si>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</si>
  <si>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</si>
  <si>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</si>
  <si>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</si>
  <si>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</si>
  <si>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</si>
  <si>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</si>
  <si>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</si>
  <si>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</si>
  <si>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</si>
  <si>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</si>
  <si>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</si>
  <si>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</si>
  <si>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</si>
  <si>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</si>
  <si>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</si>
  <si>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</si>
  <si>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</si>
  <si>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</si>
  <si>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</si>
  <si>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</si>
  <si>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</si>
  <si>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</si>
  <si>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</si>
  <si>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</si>
  <si>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</si>
  <si>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</si>
  <si>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</si>
  <si>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</si>
  <si>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</si>
  <si>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</si>
  <si>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</si>
  <si>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</si>
  <si>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</si>
  <si>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</si>
  <si>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</si>
  <si>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</si>
  <si>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</si>
  <si>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</si>
  <si>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</si>
  <si>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</si>
  <si>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</si>
  <si>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</si>
  <si>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</si>
  <si>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</si>
  <si>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</si>
  <si>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</si>
  <si>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</si>
  <si>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</si>
  <si>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</si>
  <si>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</si>
  <si>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</si>
  <si>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</si>
  <si>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</si>
  <si>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</si>
  <si>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</si>
  <si>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</si>
  <si>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</si>
  <si>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</si>
  <si>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</si>
  <si>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</si>
  <si>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</si>
  <si>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</si>
  <si>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</si>
  <si>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</si>
  <si>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</si>
  <si>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</si>
  <si>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</si>
  <si>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</si>
  <si>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</si>
  <si>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</si>
  <si>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</si>
  <si>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</si>
  <si>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</si>
  <si>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</si>
  <si>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</si>
  <si>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</si>
  <si>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</si>
  <si>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</si>
  <si>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</si>
  <si>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</si>
  <si>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</si>
  <si>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</si>
  <si>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</si>
  <si>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</si>
  <si>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</si>
  <si>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</si>
  <si>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</si>
  <si>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</si>
  <si>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</si>
  <si>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</si>
  <si>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</si>
  <si>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</si>
  <si>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</si>
  <si>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</si>
  <si>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</si>
  <si>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</si>
  <si>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</si>
  <si>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</si>
  <si>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</si>
  <si>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</si>
  <si>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</si>
  <si>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</si>
  <si>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</si>
  <si>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</si>
  <si>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</si>
  <si>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</si>
  <si>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</si>
  <si>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</si>
  <si>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</si>
  <si>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</si>
  <si>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</si>
  <si>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</si>
  <si>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</si>
  <si>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</si>
  <si>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</si>
  <si>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</si>
  <si>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</si>
  <si>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</si>
  <si>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</si>
  <si>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</si>
  <si>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</si>
  <si>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</si>
  <si>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</si>
  <si>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</si>
  <si>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</si>
  <si>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</si>
  <si>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</si>
  <si>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</si>
  <si>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</si>
  <si>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</si>
  <si>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</si>
  <si>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</si>
  <si>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</si>
  <si>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</si>
  <si>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</si>
  <si>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</si>
  <si>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</si>
  <si>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</si>
  <si>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</si>
  <si>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</si>
  <si>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</si>
  <si>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</si>
  <si>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</si>
  <si>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</si>
  <si>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</si>
  <si>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</si>
  <si>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</si>
  <si>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</si>
  <si>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</si>
  <si>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</si>
  <si>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</si>
  <si>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</si>
  <si>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</si>
  <si>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</si>
  <si>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</si>
  <si>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</si>
  <si>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</si>
  <si>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</si>
  <si>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</si>
  <si>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</si>
  <si>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</si>
  <si>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</si>
  <si>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</si>
  <si>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</si>
  <si>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</si>
  <si>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</si>
  <si>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</si>
  <si>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</si>
  <si>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</si>
  <si>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</si>
  <si>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</si>
  <si>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</si>
  <si>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</si>
  <si>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</si>
  <si>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</si>
  <si>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</si>
  <si>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</si>
  <si>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</si>
  <si>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</si>
  <si>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</si>
  <si>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</si>
  <si>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</si>
  <si>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</si>
  <si>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</si>
  <si>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</si>
  <si>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</si>
  <si>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</si>
  <si>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</si>
  <si>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</si>
  <si>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</si>
  <si>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</si>
  <si>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</si>
  <si>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</si>
  <si>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</si>
  <si>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</si>
  <si>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</si>
  <si>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</si>
  <si>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</si>
  <si>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</si>
  <si>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</si>
  <si>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</si>
  <si>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</si>
  <si>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</si>
  <si>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</si>
  <si>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</si>
  <si>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</si>
  <si>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</si>
  <si>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</si>
  <si>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</si>
  <si>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</si>
  <si>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</si>
  <si>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</si>
  <si>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</si>
  <si>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</si>
  <si>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</si>
  <si>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</si>
  <si>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</si>
  <si>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</si>
  <si>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</si>
  <si>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</si>
  <si>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</si>
  <si>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</si>
  <si>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</si>
  <si>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</si>
  <si>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</si>
  <si>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</si>
  <si>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</si>
  <si>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</si>
  <si>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</si>
  <si>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</si>
  <si>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</si>
  <si>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</si>
  <si>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</si>
  <si>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</si>
  <si>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</si>
  <si>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</si>
  <si>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</si>
  <si>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</si>
  <si>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</si>
  <si>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</si>
  <si>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</si>
  <si>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</si>
  <si>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</si>
  <si>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</si>
  <si>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</si>
  <si>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</si>
  <si>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</si>
  <si>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</si>
  <si>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</si>
  <si>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</si>
  <si>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</si>
  <si>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</si>
  <si>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</si>
  <si>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</si>
  <si>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</si>
  <si>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</si>
  <si>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</si>
  <si>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</si>
  <si>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</si>
  <si>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</si>
  <si>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</si>
  <si>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</si>
  <si>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</si>
  <si>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</si>
  <si>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</si>
  <si>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</si>
  <si>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</si>
  <si>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</si>
  <si>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</si>
  <si>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</si>
  <si>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</si>
  <si>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</si>
  <si>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</si>
  <si>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</si>
  <si>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</si>
  <si>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</si>
  <si>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</si>
  <si>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</si>
  <si>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</si>
  <si>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</si>
  <si>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</si>
  <si>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</si>
  <si>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</si>
  <si>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</si>
  <si>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</si>
  <si>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</si>
  <si>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</si>
  <si>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</si>
  <si>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</si>
  <si>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</si>
  <si>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</si>
  <si>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</si>
  <si>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</si>
  <si>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</si>
  <si>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</si>
  <si>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</si>
  <si>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</si>
  <si>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</si>
  <si>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</si>
  <si>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</si>
  <si>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</si>
  <si>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</si>
  <si>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</si>
  <si>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</si>
  <si>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</si>
  <si>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</si>
  <si>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</si>
  <si>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</si>
  <si>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</si>
  <si>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</si>
  <si>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</si>
  <si>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</si>
  <si>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</si>
  <si>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</si>
  <si>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</si>
  <si>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</si>
  <si>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</si>
  <si>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</si>
  <si>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</si>
  <si>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</si>
  <si>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</si>
  <si>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</si>
  <si>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</si>
  <si>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</si>
  <si>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</si>
  <si>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</si>
  <si>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</si>
  <si>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</si>
  <si>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</si>
  <si>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</si>
  <si>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</si>
  <si>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</si>
  <si>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</si>
  <si>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</si>
  <si>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</si>
  <si>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</si>
  <si>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</si>
  <si>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</si>
  <si>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</si>
  <si>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</si>
  <si>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</si>
  <si>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</si>
  <si>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</si>
  <si>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</si>
  <si>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</si>
  <si>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</si>
  <si>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</si>
  <si>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</si>
  <si>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</si>
  <si>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</si>
  <si>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</si>
  <si>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</si>
  <si>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</si>
  <si>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</si>
  <si>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</si>
  <si>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</si>
  <si>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</si>
  <si>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</si>
  <si>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</si>
  <si>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</si>
  <si>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</si>
  <si>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</si>
  <si>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</si>
  <si>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</si>
  <si>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</si>
  <si>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</si>
  <si>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</si>
  <si>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</si>
  <si>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</si>
  <si>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</si>
  <si>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</si>
  <si>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</si>
  <si>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</si>
  <si>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</si>
  <si>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</si>
  <si>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</si>
  <si>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</si>
  <si>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</si>
  <si>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</si>
  <si>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</si>
  <si>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</si>
  <si>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</si>
  <si>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</si>
  <si>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</si>
  <si>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</si>
  <si>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</si>
  <si>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</si>
  <si>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</si>
  <si>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</si>
  <si>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</si>
  <si>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</si>
  <si>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</si>
  <si>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</si>
  <si>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</si>
  <si>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</si>
  <si>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</si>
  <si>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</si>
  <si>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</si>
  <si>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</si>
  <si>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</si>
  <si>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</si>
  <si>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</si>
  <si>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</si>
  <si>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</si>
  <si>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</si>
  <si>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</si>
  <si>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</si>
  <si>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</si>
  <si>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</si>
  <si>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</si>
  <si>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</si>
  <si>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</si>
  <si>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</si>
  <si>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</si>
  <si>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</si>
  <si>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</si>
  <si>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</si>
  <si>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</si>
  <si>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</si>
  <si>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</si>
  <si>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</si>
  <si>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</si>
  <si>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</si>
  <si>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</si>
  <si>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</si>
  <si>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</si>
  <si>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</si>
  <si>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</si>
  <si>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</si>
  <si>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</si>
  <si>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</si>
  <si>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</si>
  <si>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</si>
  <si>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</si>
  <si>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</si>
  <si>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</si>
  <si>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</si>
  <si>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</si>
  <si>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</si>
  <si>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</si>
  <si>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</si>
  <si>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</si>
  <si>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</si>
  <si>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</si>
  <si>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</si>
  <si>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</si>
  <si>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</si>
  <si>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</si>
  <si>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</si>
  <si>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</si>
  <si>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</si>
  <si>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</si>
  <si>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</si>
  <si>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</si>
  <si>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</si>
  <si>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</si>
  <si>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</si>
  <si>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</si>
  <si>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</si>
  <si>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</si>
  <si>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</si>
  <si>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</si>
  <si>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</si>
  <si>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</si>
  <si>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2021-15-15001312020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</si>
  <si>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</si>
  <si>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ENTRE LOS (6) MESES Y MENORES DE LOS CINCO (5) AÑOS DE EDAD, CON VULNERABILIDAD ECONOMICA Y SOCIAL, PRIORITARIAMENTE A QUIENES POR RAZONES DE TRABAJO DE SUS PADRES O ADULTO RESPONSABLE DE SU CUIDADO PERMANECEN SOLOS TEMPORALMENTE Y A LOS HIJOS DE FAMILIAS EN SITUACIONES DE DESPLAZAMIENTO.</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</si>
  <si>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SAUMA CON SU PERSONAL Y BAJO SU EXCLUSIVA RESPONSABILIDAD DICHA ATENCIÓN.</t>
  </si>
  <si>
    <t>ATENDER A LA PRIMERA INFANCIA EN EL MARCO DE LA ESTRATEGIA "DE CERO A SIEMPRE" DE CONFORMIDAD CON LA DIRECTRICES, LINEAMIENTOS Y PARAMETROS ESTABLECIDOS POR EL ICBF, ASI COMO REGULAR LAS RELACIONES ENTRE LAS PARTES DERIVADAS DE LA ENTREGA DE APORTES DEL ICBF A LA ENTIDAD ADMINISTRADORA DE SERVICIO, PARA QUE ESTE SAUMA CON SU PERSONAL Y BAJO SU EXCLUSIVA RESPONSABILIDAD DICHA ATENCIÓN.</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</si>
  <si>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</si>
  <si>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</si>
  <si>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INTEGRAL A NIÑOS Y NIÑAS MENORES DE 5 AÑOS, O HASTA SU INGRESO AL GRADO DE TRANSICION , CON EL FIN DE PROVEER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</si>
  <si>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EDUCACION INICIAL EN EL MARCO DE LA ATENCION INTEGRAL A NIÑOS Y NIÑAS MENORES DE 5 AÑOS O HASTA SU INGRESO AL GRADO DE TRANSICION, DE CONFORMIDAD CON EL MANUAL OPERATIVO DE LA MODALIDAD Y LAS DIRECTRICES ESTABLECIDASPOR EL ICBF, EN ARMONIA CON LA POLITICA DE ESTADO PARA EL DESARROLLO INTEGRAL DE LA PRIMERA INFANCIA, "DE CERO A SIEMPRE", EN EL SERVICIO HOGARES INFANTILES.</t>
  </si>
  <si>
    <t xml:space="preserve">PRESTAR EL SERVICIO HOGARES INFANTILES -Hl-, DE CONFORMIDAD CON EL MANUAL OPERATIVO DE LA MODALIDAD INSTITUCIONAL Y LAS DIRECTRICES ESTABLECIDAS POR EL ICBF, EN ARMONIA CON LA POLITICA DE ESTADO PARA EL DESARROLLO INTEGRAL DE LA PRIMERA INFANCIA DE CERO A SIEMPRE.". </t>
  </si>
  <si>
    <t>15/26/2011/154</t>
  </si>
  <si>
    <t>15/26/2012/163</t>
  </si>
  <si>
    <t>15/26/2016/341</t>
  </si>
  <si>
    <t>15/26/2015/17</t>
  </si>
  <si>
    <t>15/26/2016/051</t>
  </si>
  <si>
    <t>15/26/2016/570</t>
  </si>
  <si>
    <t>308</t>
  </si>
  <si>
    <t>328</t>
  </si>
  <si>
    <t>111</t>
  </si>
  <si>
    <t>125 de 2020</t>
  </si>
  <si>
    <t>PRESTAR LOS SERVICIOS DE EDUCACIÓN INICIAL EN EL MARCO DE LA ATENCIÓN INTEGRAL EN HOGARES INFANTILES-HI-, DE CONFORMIDAD CON EL MANUAL OPERATIVO DE LA MODALIDAD INSTITUCIONAL, EL LINEAMENTO TÉCNICO PARA LA ATENCIÓN A LA PRIMERA INFANCIA Y LAS DIRECTRICES ESTABLECIDAS POR EL ICBF, EN ARMONÍA CON LA POLÍTICA DE ESTADO PARA EL DESARROLLO INTEGRAL DE LA PRIMERA INFANCIA DE CERO A SIEMPRE.</t>
  </si>
  <si>
    <t>MIGUEL ANGEL BECERRA PUERTO</t>
  </si>
  <si>
    <t>CARRERA 12 N 18 111</t>
  </si>
  <si>
    <t>726 2173 - 726 5261</t>
  </si>
  <si>
    <t>asistenteadmonhichiqqra@gmail.com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</si>
</sst>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5" zoomScale="85" zoomScaleNormal="8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255</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820000392</v>
      </c>
      <c r="C20" s="5"/>
      <c r="D20" s="73"/>
      <c r="E20" s="5"/>
      <c r="F20" s="5"/>
      <c r="G20" s="5"/>
      <c r="H20" s="179"/>
      <c r="I20" s="142" t="s">
        <v>255</v>
      </c>
      <c r="J20" s="143" t="s">
        <v>270</v>
      </c>
      <c r="K20" s="144">
        <v>232424530</v>
      </c>
      <c r="L20" s="145">
        <v>44211</v>
      </c>
      <c r="M20" s="145">
        <v>44561</v>
      </c>
      <c r="N20" s="128">
        <f>+(M20-L20)/30</f>
        <v>11.666666666666666</v>
      </c>
      <c r="O20" s="131"/>
      <c r="U20" s="127"/>
      <c r="V20" s="105">
        <f ca="1">NOW()</f>
        <v>44193.898707870372</v>
      </c>
      <c r="W20" s="105">
        <f ca="1">NOW()</f>
        <v>44193.898707870372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DE PADRES DE FAMILIA DEL HOGAR INFANTIL DE CHIQUINQUIRA</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33" t="s">
        <v>4</v>
      </c>
      <c r="B43" s="234"/>
      <c r="C43" s="234"/>
      <c r="D43" s="234"/>
      <c r="E43" s="234"/>
      <c r="F43" s="234"/>
      <c r="G43" s="234"/>
      <c r="H43" s="234"/>
      <c r="I43" s="234"/>
      <c r="J43" s="234"/>
      <c r="K43" s="234"/>
      <c r="L43" s="234"/>
      <c r="M43" s="234"/>
      <c r="N43" s="234"/>
      <c r="O43" s="235"/>
      <c r="P43" s="76"/>
    </row>
    <row r="44" spans="1:16" ht="15" customHeight="1" x14ac:dyDescent="0.25">
      <c r="A44" s="236" t="s">
        <v>2654</v>
      </c>
      <c r="B44" s="237"/>
      <c r="C44" s="237"/>
      <c r="D44" s="237"/>
      <c r="E44" s="237"/>
      <c r="F44" s="237"/>
      <c r="G44" s="237"/>
      <c r="H44" s="237"/>
      <c r="I44" s="237"/>
      <c r="J44" s="237"/>
      <c r="K44" s="237"/>
      <c r="L44" s="237"/>
      <c r="M44" s="237"/>
      <c r="N44" s="237"/>
      <c r="O44" s="238"/>
    </row>
    <row r="45" spans="1:16" x14ac:dyDescent="0.25">
      <c r="A45" s="239"/>
      <c r="B45" s="240"/>
      <c r="C45" s="240"/>
      <c r="D45" s="240"/>
      <c r="E45" s="240"/>
      <c r="F45" s="240"/>
      <c r="G45" s="240"/>
      <c r="H45" s="240"/>
      <c r="I45" s="240"/>
      <c r="J45" s="240"/>
      <c r="K45" s="240"/>
      <c r="L45" s="240"/>
      <c r="M45" s="240"/>
      <c r="N45" s="240"/>
      <c r="O45" s="24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2664</v>
      </c>
      <c r="C48" s="110" t="s">
        <v>31</v>
      </c>
      <c r="D48" s="115" t="s">
        <v>2686</v>
      </c>
      <c r="E48" s="138">
        <v>40563</v>
      </c>
      <c r="F48" s="138">
        <v>40908</v>
      </c>
      <c r="G48" s="153">
        <f>IF(AND(E48&lt;&gt;"",F48&lt;&gt;""),((F48-E48)/30),"")</f>
        <v>11.5</v>
      </c>
      <c r="H48" s="116" t="s">
        <v>2678</v>
      </c>
      <c r="I48" s="115" t="s">
        <v>255</v>
      </c>
      <c r="J48" s="115" t="s">
        <v>270</v>
      </c>
      <c r="K48" s="117">
        <v>218158556</v>
      </c>
      <c r="L48" s="111" t="s">
        <v>1148</v>
      </c>
      <c r="M48" s="112">
        <v>1</v>
      </c>
      <c r="N48" s="111" t="s">
        <v>27</v>
      </c>
      <c r="O48" s="111" t="s">
        <v>26</v>
      </c>
      <c r="P48" s="78"/>
    </row>
    <row r="49" spans="1:16" s="6" customFormat="1" ht="24.75" customHeight="1" x14ac:dyDescent="0.25">
      <c r="A49" s="136">
        <v>2</v>
      </c>
      <c r="B49" s="116" t="s">
        <v>2664</v>
      </c>
      <c r="C49" s="110" t="s">
        <v>31</v>
      </c>
      <c r="D49" s="115" t="s">
        <v>2687</v>
      </c>
      <c r="E49" s="138">
        <v>40938</v>
      </c>
      <c r="F49" s="138">
        <v>41090</v>
      </c>
      <c r="G49" s="153">
        <f t="shared" ref="G49:G50" si="2">IF(AND(E49&lt;&gt;"",F49&lt;&gt;""),((F49-E49)/30),"")</f>
        <v>5.0666666666666664</v>
      </c>
      <c r="H49" s="116" t="s">
        <v>2678</v>
      </c>
      <c r="I49" s="115" t="s">
        <v>255</v>
      </c>
      <c r="J49" s="115" t="s">
        <v>270</v>
      </c>
      <c r="K49" s="117">
        <v>116583679</v>
      </c>
      <c r="L49" s="111" t="s">
        <v>1148</v>
      </c>
      <c r="M49" s="112">
        <v>1</v>
      </c>
      <c r="N49" s="111" t="s">
        <v>27</v>
      </c>
      <c r="O49" s="111" t="s">
        <v>26</v>
      </c>
      <c r="P49" s="78"/>
    </row>
    <row r="50" spans="1:16" s="6" customFormat="1" ht="24.75" customHeight="1" x14ac:dyDescent="0.25">
      <c r="A50" s="136">
        <v>3</v>
      </c>
      <c r="B50" s="116" t="s">
        <v>2664</v>
      </c>
      <c r="C50" s="110" t="s">
        <v>31</v>
      </c>
      <c r="D50" s="115" t="s">
        <v>2688</v>
      </c>
      <c r="E50" s="138">
        <v>41120</v>
      </c>
      <c r="F50" s="138">
        <v>42004</v>
      </c>
      <c r="G50" s="153">
        <f t="shared" si="2"/>
        <v>29.466666666666665</v>
      </c>
      <c r="H50" s="114" t="s">
        <v>2679</v>
      </c>
      <c r="I50" s="115" t="s">
        <v>255</v>
      </c>
      <c r="J50" s="115" t="s">
        <v>270</v>
      </c>
      <c r="K50" s="117">
        <v>624176534</v>
      </c>
      <c r="L50" s="111" t="s">
        <v>1148</v>
      </c>
      <c r="M50" s="112">
        <v>1</v>
      </c>
      <c r="N50" s="111" t="s">
        <v>27</v>
      </c>
      <c r="O50" s="111" t="s">
        <v>26</v>
      </c>
      <c r="P50" s="78"/>
    </row>
    <row r="51" spans="1:16" s="6" customFormat="1" ht="24.75" customHeight="1" outlineLevel="1" x14ac:dyDescent="0.25">
      <c r="A51" s="136">
        <v>4</v>
      </c>
      <c r="B51" s="116" t="s">
        <v>2664</v>
      </c>
      <c r="C51" s="110" t="s">
        <v>31</v>
      </c>
      <c r="D51" s="115" t="s">
        <v>2689</v>
      </c>
      <c r="E51" s="138">
        <v>42033</v>
      </c>
      <c r="F51" s="138">
        <v>42369</v>
      </c>
      <c r="G51" s="153">
        <f t="shared" ref="G51:G107" si="3">IF(AND(E51&lt;&gt;"",F51&lt;&gt;""),((F51-E51)/30),"")</f>
        <v>11.2</v>
      </c>
      <c r="H51" s="114" t="s">
        <v>2680</v>
      </c>
      <c r="I51" s="115" t="s">
        <v>255</v>
      </c>
      <c r="J51" s="115" t="s">
        <v>270</v>
      </c>
      <c r="K51" s="117">
        <v>328520790</v>
      </c>
      <c r="L51" s="111" t="s">
        <v>1148</v>
      </c>
      <c r="M51" s="112">
        <v>1</v>
      </c>
      <c r="N51" s="111" t="s">
        <v>27</v>
      </c>
      <c r="O51" s="111" t="s">
        <v>26</v>
      </c>
      <c r="P51" s="78"/>
    </row>
    <row r="52" spans="1:16" s="7" customFormat="1" ht="24.75" customHeight="1" outlineLevel="1" x14ac:dyDescent="0.25">
      <c r="A52" s="137">
        <v>5</v>
      </c>
      <c r="B52" s="116" t="s">
        <v>2664</v>
      </c>
      <c r="C52" s="110" t="s">
        <v>31</v>
      </c>
      <c r="D52" s="115" t="s">
        <v>2690</v>
      </c>
      <c r="E52" s="138">
        <v>42395</v>
      </c>
      <c r="F52" s="138">
        <v>42674</v>
      </c>
      <c r="G52" s="153">
        <f t="shared" si="3"/>
        <v>9.3000000000000007</v>
      </c>
      <c r="H52" s="114" t="s">
        <v>2681</v>
      </c>
      <c r="I52" s="115" t="s">
        <v>255</v>
      </c>
      <c r="J52" s="115" t="s">
        <v>270</v>
      </c>
      <c r="K52" s="117">
        <v>295867390</v>
      </c>
      <c r="L52" s="111" t="s">
        <v>1148</v>
      </c>
      <c r="M52" s="112">
        <v>1</v>
      </c>
      <c r="N52" s="111" t="s">
        <v>27</v>
      </c>
      <c r="O52" s="111" t="s">
        <v>26</v>
      </c>
      <c r="P52" s="79"/>
    </row>
    <row r="53" spans="1:16" s="7" customFormat="1" ht="24.75" customHeight="1" outlineLevel="1" x14ac:dyDescent="0.25">
      <c r="A53" s="137">
        <v>6</v>
      </c>
      <c r="B53" s="116" t="s">
        <v>2664</v>
      </c>
      <c r="C53" s="110" t="s">
        <v>31</v>
      </c>
      <c r="D53" s="115" t="s">
        <v>2691</v>
      </c>
      <c r="E53" s="138">
        <v>42682</v>
      </c>
      <c r="F53" s="138">
        <v>43039</v>
      </c>
      <c r="G53" s="153">
        <f t="shared" si="3"/>
        <v>11.9</v>
      </c>
      <c r="H53" s="114" t="s">
        <v>2682</v>
      </c>
      <c r="I53" s="115" t="s">
        <v>255</v>
      </c>
      <c r="J53" s="115" t="s">
        <v>270</v>
      </c>
      <c r="K53" s="117">
        <v>390164634</v>
      </c>
      <c r="L53" s="111" t="s">
        <v>1148</v>
      </c>
      <c r="M53" s="112">
        <v>1</v>
      </c>
      <c r="N53" s="111" t="s">
        <v>27</v>
      </c>
      <c r="O53" s="111" t="s">
        <v>26</v>
      </c>
      <c r="P53" s="79"/>
    </row>
    <row r="54" spans="1:16" s="7" customFormat="1" ht="24.75" customHeight="1" outlineLevel="1" x14ac:dyDescent="0.25">
      <c r="A54" s="137">
        <v>7</v>
      </c>
      <c r="B54" s="116" t="s">
        <v>2664</v>
      </c>
      <c r="C54" s="110" t="s">
        <v>31</v>
      </c>
      <c r="D54" s="115" t="s">
        <v>2692</v>
      </c>
      <c r="E54" s="138">
        <v>43042</v>
      </c>
      <c r="F54" s="138">
        <v>43404</v>
      </c>
      <c r="G54" s="153">
        <f t="shared" si="3"/>
        <v>12.066666666666666</v>
      </c>
      <c r="H54" s="116" t="s">
        <v>2683</v>
      </c>
      <c r="I54" s="115" t="s">
        <v>255</v>
      </c>
      <c r="J54" s="115" t="s">
        <v>270</v>
      </c>
      <c r="K54" s="113">
        <v>441797595</v>
      </c>
      <c r="L54" s="111" t="s">
        <v>1148</v>
      </c>
      <c r="M54" s="112">
        <v>1</v>
      </c>
      <c r="N54" s="111" t="s">
        <v>27</v>
      </c>
      <c r="O54" s="111" t="s">
        <v>26</v>
      </c>
      <c r="P54" s="79"/>
    </row>
    <row r="55" spans="1:16" s="7" customFormat="1" ht="24.75" customHeight="1" outlineLevel="1" x14ac:dyDescent="0.25">
      <c r="A55" s="137">
        <v>8</v>
      </c>
      <c r="B55" s="116" t="s">
        <v>2664</v>
      </c>
      <c r="C55" s="110" t="s">
        <v>31</v>
      </c>
      <c r="D55" s="115" t="s">
        <v>2693</v>
      </c>
      <c r="E55" s="138">
        <v>43404</v>
      </c>
      <c r="F55" s="138">
        <v>43441</v>
      </c>
      <c r="G55" s="153">
        <f t="shared" si="3"/>
        <v>1.2333333333333334</v>
      </c>
      <c r="H55" s="116" t="s">
        <v>2684</v>
      </c>
      <c r="I55" s="115" t="s">
        <v>255</v>
      </c>
      <c r="J55" s="115" t="s">
        <v>270</v>
      </c>
      <c r="K55" s="113">
        <v>46507945</v>
      </c>
      <c r="L55" s="111" t="s">
        <v>1148</v>
      </c>
      <c r="M55" s="112">
        <v>1</v>
      </c>
      <c r="N55" s="111" t="s">
        <v>27</v>
      </c>
      <c r="O55" s="111" t="s">
        <v>26</v>
      </c>
      <c r="P55" s="79"/>
    </row>
    <row r="56" spans="1:16" s="7" customFormat="1" ht="24.75" customHeight="1" outlineLevel="1" x14ac:dyDescent="0.25">
      <c r="A56" s="137">
        <v>9</v>
      </c>
      <c r="B56" s="116" t="s">
        <v>2664</v>
      </c>
      <c r="C56" s="110" t="s">
        <v>31</v>
      </c>
      <c r="D56" s="115" t="s">
        <v>2694</v>
      </c>
      <c r="E56" s="138">
        <v>43486</v>
      </c>
      <c r="F56" s="138">
        <v>43830</v>
      </c>
      <c r="G56" s="153">
        <f t="shared" si="3"/>
        <v>11.466666666666667</v>
      </c>
      <c r="H56" s="116" t="s">
        <v>2685</v>
      </c>
      <c r="I56" s="115" t="s">
        <v>255</v>
      </c>
      <c r="J56" s="115" t="s">
        <v>270</v>
      </c>
      <c r="K56" s="113">
        <v>430803622</v>
      </c>
      <c r="L56" s="111" t="s">
        <v>1148</v>
      </c>
      <c r="M56" s="112">
        <v>1</v>
      </c>
      <c r="N56" s="111" t="s">
        <v>27</v>
      </c>
      <c r="O56" s="111" t="s">
        <v>1148</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2"/>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2"/>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2"/>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2"/>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2"/>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3" t="s">
        <v>2633</v>
      </c>
      <c r="B109" s="234"/>
      <c r="C109" s="234"/>
      <c r="D109" s="234"/>
      <c r="E109" s="234"/>
      <c r="F109" s="234"/>
      <c r="G109" s="234"/>
      <c r="H109" s="234"/>
      <c r="I109" s="234"/>
      <c r="J109" s="234"/>
      <c r="K109" s="234"/>
      <c r="L109" s="234"/>
      <c r="M109" s="234"/>
      <c r="N109" s="234"/>
      <c r="O109" s="235"/>
      <c r="P109" s="76"/>
    </row>
    <row r="110" spans="1:16" ht="15" customHeight="1" x14ac:dyDescent="0.25">
      <c r="A110" s="236" t="s">
        <v>2655</v>
      </c>
      <c r="B110" s="237"/>
      <c r="C110" s="237"/>
      <c r="D110" s="237"/>
      <c r="E110" s="237"/>
      <c r="F110" s="237"/>
      <c r="G110" s="237"/>
      <c r="H110" s="237"/>
      <c r="I110" s="237"/>
      <c r="J110" s="237"/>
      <c r="K110" s="237"/>
      <c r="L110" s="237"/>
      <c r="M110" s="237"/>
      <c r="N110" s="237"/>
      <c r="O110" s="238"/>
    </row>
    <row r="111" spans="1:16" ht="15.75" thickBot="1" x14ac:dyDescent="0.3">
      <c r="A111" s="239"/>
      <c r="B111" s="240"/>
      <c r="C111" s="240"/>
      <c r="D111" s="240"/>
      <c r="E111" s="240"/>
      <c r="F111" s="240"/>
      <c r="G111" s="240"/>
      <c r="H111" s="240"/>
      <c r="I111" s="240"/>
      <c r="J111" s="240"/>
      <c r="K111" s="240"/>
      <c r="L111" s="240"/>
      <c r="M111" s="240"/>
      <c r="N111" s="240"/>
      <c r="O111" s="241"/>
    </row>
    <row r="112" spans="1:16" s="1" customFormat="1" ht="26.25" customHeight="1" thickBot="1" x14ac:dyDescent="0.3">
      <c r="I112" s="221" t="s">
        <v>9</v>
      </c>
      <c r="J112" s="22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2695</v>
      </c>
      <c r="E114" s="138">
        <v>43876</v>
      </c>
      <c r="F114" s="138">
        <v>44196</v>
      </c>
      <c r="G114" s="153">
        <f>IF(AND(E114&lt;&gt;"",F114&lt;&gt;""),((F114-E114)/30),"")</f>
        <v>10.666666666666666</v>
      </c>
      <c r="H114" s="116" t="s">
        <v>2696</v>
      </c>
      <c r="I114" s="115" t="s">
        <v>255</v>
      </c>
      <c r="J114" s="115" t="s">
        <v>270</v>
      </c>
      <c r="K114" s="117">
        <v>430623083</v>
      </c>
      <c r="L114" s="100">
        <f>+IF(AND(K114&gt;0,O114="Ejecución"),(K114/877802)*Tabla28[[#This Row],[% participación]],IF(AND(K114&gt;0,O114&lt;&gt;"Ejecución"),"-",""))</f>
        <v>490.56972187349766</v>
      </c>
      <c r="M114" s="118" t="s">
        <v>1148</v>
      </c>
      <c r="N114" s="166">
        <v>1</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23" t="s">
        <v>2659</v>
      </c>
      <c r="B163" s="224"/>
      <c r="C163" s="224"/>
      <c r="D163" s="224"/>
      <c r="E163" s="225"/>
      <c r="F163" s="226" t="s">
        <v>2660</v>
      </c>
      <c r="G163" s="226"/>
      <c r="H163" s="226"/>
      <c r="I163" s="223" t="s">
        <v>2630</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27" t="s">
        <v>2614</v>
      </c>
      <c r="H165" s="227"/>
      <c r="I165" s="228" t="s">
        <v>1164</v>
      </c>
      <c r="J165" s="229"/>
      <c r="K165" s="229"/>
      <c r="L165" s="229"/>
      <c r="M165" s="22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0" t="s">
        <v>2643</v>
      </c>
      <c r="J167" s="231"/>
      <c r="K167" s="231"/>
      <c r="L167" s="231"/>
      <c r="M167" s="231"/>
      <c r="N167" s="231"/>
      <c r="O167" s="232"/>
      <c r="U167" s="51"/>
    </row>
    <row r="168" spans="1:28" x14ac:dyDescent="0.25">
      <c r="A168" s="9"/>
      <c r="B168" s="216" t="s">
        <v>2657</v>
      </c>
      <c r="C168" s="216"/>
      <c r="D168" s="216"/>
      <c r="E168" s="8"/>
      <c r="F168" s="5"/>
      <c r="H168" s="81" t="s">
        <v>2656</v>
      </c>
      <c r="I168" s="230"/>
      <c r="J168" s="231"/>
      <c r="K168" s="231"/>
      <c r="L168" s="231"/>
      <c r="M168" s="231"/>
      <c r="N168" s="231"/>
      <c r="O168" s="23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c r="G179" s="158" t="str">
        <f>IF(F179&gt;0,SUM(E179+F179),"")</f>
        <v/>
      </c>
      <c r="H179" s="5"/>
      <c r="I179" s="214" t="s">
        <v>2670</v>
      </c>
      <c r="J179" s="214"/>
      <c r="K179" s="214"/>
      <c r="L179" s="214"/>
      <c r="M179" s="165"/>
      <c r="O179" s="8"/>
      <c r="Q179" s="19"/>
      <c r="R179" s="152" t="str">
        <f>IF(M179&gt;0,SUM(L179+M179),"")</f>
        <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0" t="s">
        <v>2636</v>
      </c>
      <c r="C192" s="220"/>
      <c r="E192" s="5" t="s">
        <v>20</v>
      </c>
      <c r="H192" s="26" t="s">
        <v>24</v>
      </c>
      <c r="J192" s="5" t="s">
        <v>2637</v>
      </c>
      <c r="K192" s="5"/>
      <c r="M192" s="5"/>
      <c r="N192" s="5"/>
      <c r="O192" s="8"/>
      <c r="Q192" s="147"/>
      <c r="R192" s="148"/>
      <c r="S192" s="148"/>
      <c r="T192" s="147"/>
    </row>
    <row r="193" spans="1:18" x14ac:dyDescent="0.25">
      <c r="A193" s="9"/>
      <c r="C193" s="120">
        <v>44020</v>
      </c>
      <c r="D193" s="5"/>
      <c r="E193" s="119">
        <v>752</v>
      </c>
      <c r="F193" s="5"/>
      <c r="G193" s="5"/>
      <c r="H193" s="140" t="s">
        <v>2697</v>
      </c>
      <c r="J193" s="5"/>
      <c r="K193" s="120">
        <v>40563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2648</v>
      </c>
      <c r="C201" s="219"/>
      <c r="D201" s="219"/>
      <c r="E201" s="219"/>
      <c r="F201" s="219"/>
      <c r="G201" s="219"/>
      <c r="H201" s="219"/>
      <c r="I201" s="219"/>
      <c r="J201" s="219"/>
      <c r="K201" s="219"/>
      <c r="L201" s="219"/>
      <c r="M201" s="219"/>
      <c r="N201" s="21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2698</v>
      </c>
      <c r="J211" s="27" t="s">
        <v>2622</v>
      </c>
      <c r="K211" s="141" t="s">
        <v>2698</v>
      </c>
      <c r="L211" s="21"/>
      <c r="M211" s="21"/>
      <c r="N211" s="21"/>
      <c r="O211" s="8"/>
    </row>
    <row r="212" spans="1:15" x14ac:dyDescent="0.25">
      <c r="A212" s="9"/>
      <c r="B212" s="27" t="s">
        <v>2619</v>
      </c>
      <c r="C212" s="140" t="s">
        <v>2697</v>
      </c>
      <c r="D212" s="21"/>
      <c r="G212" s="27" t="s">
        <v>2621</v>
      </c>
      <c r="H212" s="141" t="s">
        <v>2699</v>
      </c>
      <c r="J212" s="27" t="s">
        <v>2623</v>
      </c>
      <c r="K212" s="14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cp:lastModifiedBy>
  <cp:lastPrinted>2020-12-29T02:35:30Z</cp:lastPrinted>
  <dcterms:created xsi:type="dcterms:W3CDTF">2020-10-14T21:57:42Z</dcterms:created>
  <dcterms:modified xsi:type="dcterms:W3CDTF">2020-12-29T02:37:44Z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