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10\Desktop\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25"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<sst xmlns="http://schemas.openxmlformats.org/spreadsheetml/2006/main" count="3124" uniqueCount="2703">
  <si>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</si>
  <si>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</si>
  <si>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</si>
  <si>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</si>
  <si>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</si>
  <si>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</si>
  <si>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</si>
  <si>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</si>
  <si>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</si>
  <si>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</si>
  <si>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</si>
  <si>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</si>
  <si>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</si>
  <si>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</si>
  <si>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</si>
  <si>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</si>
  <si>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</si>
  <si>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</si>
  <si>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</si>
  <si>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</si>
  <si>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</si>
  <si>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</si>
  <si>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</si>
  <si>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</si>
  <si>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</si>
  <si>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</si>
  <si>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</si>
  <si>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</si>
  <si>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</si>
  <si>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</si>
  <si>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</si>
  <si>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</si>
  <si>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</si>
  <si>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</si>
  <si>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</si>
  <si>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</si>
  <si>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</si>
  <si>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</si>
  <si>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</si>
  <si>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</si>
  <si>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</si>
  <si>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</si>
  <si>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</si>
  <si>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</si>
  <si>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</si>
  <si>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</si>
  <si>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</si>
  <si>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</si>
  <si>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</si>
  <si>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</si>
  <si>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</si>
  <si>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</si>
  <si>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</si>
  <si>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</si>
  <si>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</si>
  <si>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</si>
  <si>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</si>
  <si>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</si>
  <si>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</si>
  <si>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</si>
  <si>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</si>
  <si>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</si>
  <si>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</si>
  <si>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</si>
  <si>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</si>
  <si>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</si>
  <si>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</si>
  <si>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</si>
  <si>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</si>
  <si>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</si>
  <si>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</si>
  <si>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</si>
  <si>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</si>
  <si>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</si>
  <si>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</si>
  <si>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</si>
  <si>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</si>
  <si>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</si>
  <si>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</si>
  <si>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</si>
  <si>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</si>
  <si>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</si>
  <si>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</si>
  <si>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</si>
  <si>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</si>
  <si>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</si>
  <si>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</si>
  <si>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</si>
  <si>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</si>
  <si>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</si>
  <si>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</si>
  <si>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</si>
  <si>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</si>
  <si>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</si>
  <si>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</si>
  <si>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</si>
  <si>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</si>
  <si>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</si>
  <si>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</si>
  <si>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</si>
  <si>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</si>
  <si>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</si>
  <si>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</si>
  <si>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</si>
  <si>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</si>
  <si>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</si>
  <si>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</si>
  <si>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</si>
  <si>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</si>
  <si>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</si>
  <si>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</si>
  <si>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</si>
  <si>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</si>
  <si>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</si>
  <si>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</si>
  <si>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</si>
  <si>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</si>
  <si>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</si>
  <si>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</si>
  <si>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</si>
  <si>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</si>
  <si>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</si>
  <si>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</si>
  <si>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</si>
  <si>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</si>
  <si>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</si>
  <si>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</si>
  <si>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</si>
  <si>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</si>
  <si>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</si>
  <si>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</si>
  <si>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</si>
  <si>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</si>
  <si>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</si>
  <si>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</si>
  <si>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</si>
  <si>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</si>
  <si>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</si>
  <si>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</si>
  <si>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</si>
  <si>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</si>
  <si>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</si>
  <si>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</si>
  <si>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</si>
  <si>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</si>
  <si>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</si>
  <si>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</si>
  <si>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</si>
  <si>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</si>
  <si>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</si>
  <si>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</si>
  <si>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</si>
  <si>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</si>
  <si>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</si>
  <si>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</si>
  <si>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</si>
  <si>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</si>
  <si>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</si>
  <si>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</si>
  <si>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</si>
  <si>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</si>
  <si>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</si>
  <si>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</si>
  <si>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</si>
  <si>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</si>
  <si>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</si>
  <si>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</si>
  <si>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</si>
  <si>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</si>
  <si>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</si>
  <si>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</si>
  <si>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</si>
  <si>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</si>
  <si>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</si>
  <si>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</si>
  <si>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</si>
  <si>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</si>
  <si>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</si>
  <si>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</si>
  <si>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</si>
  <si>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</si>
  <si>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</si>
  <si>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</si>
  <si>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</si>
  <si>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</si>
  <si>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</si>
  <si>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</si>
  <si>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</si>
  <si>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</si>
  <si>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</si>
  <si>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</si>
  <si>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</si>
  <si>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</si>
  <si>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</si>
  <si>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</si>
  <si>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</si>
  <si>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</si>
  <si>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</si>
  <si>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</si>
  <si>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</si>
  <si>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</si>
  <si>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</si>
  <si>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</si>
  <si>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</si>
  <si>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</si>
  <si>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</si>
  <si>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</si>
  <si>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</si>
  <si>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</si>
  <si>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</si>
  <si>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</si>
  <si>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</si>
  <si>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</si>
  <si>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</si>
  <si>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</si>
  <si>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</si>
  <si>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</si>
  <si>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</si>
  <si>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</si>
  <si>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</si>
  <si>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</si>
  <si>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</si>
  <si>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</si>
  <si>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</si>
  <si>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</si>
  <si>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</si>
  <si>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</si>
  <si>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</si>
  <si>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</si>
  <si>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</si>
  <si>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</si>
  <si>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</si>
  <si>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</si>
  <si>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</si>
  <si>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</si>
  <si>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</si>
  <si>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</si>
  <si>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</si>
  <si>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</si>
  <si>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</si>
  <si>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</si>
  <si>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</si>
  <si>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</si>
  <si>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</si>
  <si>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</si>
  <si>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</si>
  <si>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</si>
  <si>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</si>
  <si>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</si>
  <si>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</si>
  <si>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</si>
  <si>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</si>
  <si>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</si>
  <si>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</si>
  <si>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</si>
  <si>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</si>
  <si>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</si>
  <si>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</si>
  <si>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</si>
  <si>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</si>
  <si>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</si>
  <si>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</si>
  <si>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</si>
  <si>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</si>
  <si>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</si>
  <si>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</si>
  <si>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</si>
  <si>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</si>
  <si>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</si>
  <si>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</si>
  <si>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</si>
  <si>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</si>
  <si>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</si>
  <si>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</si>
  <si>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</si>
  <si>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</si>
  <si>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</si>
  <si>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</si>
  <si>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</si>
  <si>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</si>
  <si>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</si>
  <si>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</si>
  <si>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</si>
  <si>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</si>
  <si>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</si>
  <si>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</si>
  <si>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</si>
  <si>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</si>
  <si>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</si>
  <si>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</si>
  <si>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</si>
  <si>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</si>
  <si>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</si>
  <si>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</si>
  <si>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</si>
  <si>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</si>
  <si>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</si>
  <si>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</si>
  <si>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</si>
  <si>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</si>
  <si>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</si>
  <si>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</si>
  <si>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</si>
  <si>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</si>
  <si>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</si>
  <si>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</si>
  <si>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</si>
  <si>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</si>
  <si>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</si>
  <si>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</si>
  <si>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</si>
  <si>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</si>
  <si>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</si>
  <si>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</si>
  <si>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</si>
  <si>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</si>
  <si>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</si>
  <si>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</si>
  <si>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</si>
  <si>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</si>
  <si>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</si>
  <si>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</si>
  <si>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</si>
  <si>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</si>
  <si>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</si>
  <si>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</si>
  <si>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</si>
  <si>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</si>
  <si>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</si>
  <si>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</si>
  <si>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</si>
  <si>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</si>
  <si>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</si>
  <si>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</si>
  <si>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</si>
  <si>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</si>
  <si>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</si>
  <si>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</si>
  <si>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</si>
  <si>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</si>
  <si>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</si>
  <si>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</si>
  <si>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</si>
  <si>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</si>
  <si>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</si>
  <si>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</si>
  <si>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</si>
  <si>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</si>
  <si>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</si>
  <si>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</si>
  <si>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</si>
  <si>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</si>
  <si>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</si>
  <si>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</si>
  <si>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</si>
  <si>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</si>
  <si>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</si>
  <si>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</si>
  <si>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</si>
  <si>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</si>
  <si>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</si>
  <si>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</si>
  <si>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</si>
  <si>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</si>
  <si>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</si>
  <si>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</si>
  <si>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</si>
  <si>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</si>
  <si>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</si>
  <si>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</si>
  <si>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</si>
  <si>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</si>
  <si>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</si>
  <si>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</si>
  <si>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</si>
  <si>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</si>
  <si>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</si>
  <si>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</si>
  <si>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</si>
  <si>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</si>
  <si>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</si>
  <si>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</si>
  <si>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</si>
  <si>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</si>
  <si>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</si>
  <si>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</si>
  <si>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</si>
  <si>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</si>
  <si>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</si>
  <si>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</si>
  <si>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</si>
  <si>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</si>
  <si>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</si>
  <si>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</si>
  <si>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</si>
  <si>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</si>
  <si>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</si>
  <si>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</si>
  <si>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</si>
  <si>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</si>
  <si>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</si>
  <si>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</si>
  <si>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</si>
  <si>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</si>
  <si>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</si>
  <si>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</si>
  <si>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</si>
  <si>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</si>
  <si>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</si>
  <si>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</si>
  <si>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</si>
  <si>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</si>
  <si>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</si>
  <si>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</si>
  <si>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</si>
  <si>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</si>
  <si>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</si>
  <si>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</si>
  <si>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</si>
  <si>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</si>
  <si>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</si>
  <si>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</si>
  <si>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</si>
  <si>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</si>
  <si>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</si>
  <si>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</si>
  <si>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</si>
  <si>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</si>
  <si>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</si>
  <si>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</si>
  <si>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</si>
  <si>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</si>
  <si>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</si>
  <si>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</si>
  <si>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</si>
  <si>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</si>
  <si>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</si>
  <si>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</si>
  <si>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</si>
  <si>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</si>
  <si>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</si>
  <si>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</si>
  <si>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</si>
  <si>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</si>
  <si>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</si>
  <si>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</si>
  <si>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</si>
  <si>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</si>
  <si>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</si>
  <si>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</si>
  <si>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</si>
  <si>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</si>
  <si>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</si>
  <si>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</si>
  <si>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</si>
  <si>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</si>
  <si>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</si>
  <si>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</si>
  <si>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</si>
  <si>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</si>
  <si>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</si>
  <si>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</si>
  <si>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</si>
  <si>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</si>
  <si>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</si>
  <si>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</si>
  <si>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</si>
  <si>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</si>
  <si>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</si>
  <si>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</si>
  <si>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</si>
  <si>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</si>
  <si>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</si>
  <si>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</si>
  <si>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</si>
  <si>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</si>
  <si>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</si>
  <si>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</si>
  <si>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</si>
  <si>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</si>
  <si>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</si>
  <si>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</si>
  <si>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</si>
  <si>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</si>
  <si>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</si>
  <si>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</si>
  <si>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</si>
  <si>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</si>
  <si>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</si>
  <si>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</si>
  <si>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</si>
  <si>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</si>
  <si>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</si>
  <si>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</si>
  <si>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</si>
  <si>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</si>
  <si>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</si>
  <si>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</si>
  <si>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</si>
  <si>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</si>
  <si>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</si>
  <si>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</si>
  <si>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</si>
  <si>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</si>
  <si>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</si>
  <si>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</si>
  <si>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</si>
  <si>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</si>
  <si>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</si>
  <si>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</si>
  <si>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</si>
  <si>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</si>
  <si>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</si>
  <si>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</si>
  <si>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</si>
  <si>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</si>
  <si>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</si>
  <si>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</si>
  <si>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</si>
  <si>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</si>
  <si>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</si>
  <si>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</si>
  <si>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</si>
  <si>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</si>
  <si>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</si>
  <si>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</si>
  <si>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</si>
  <si>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</si>
  <si>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</si>
  <si>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</si>
  <si>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</si>
  <si>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</si>
  <si>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</si>
  <si>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</si>
  <si>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</si>
  <si>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</si>
  <si>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</si>
  <si>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</si>
  <si>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</si>
  <si>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</si>
  <si>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</si>
  <si>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</si>
  <si>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</si>
  <si>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</si>
  <si>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</si>
  <si>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</si>
  <si>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</si>
  <si>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</si>
  <si>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</si>
  <si>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</si>
  <si>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</si>
  <si>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</si>
  <si>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</si>
  <si>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</si>
  <si>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</si>
  <si>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</si>
  <si>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</si>
  <si>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</si>
  <si>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</si>
  <si>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</si>
  <si>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</si>
  <si>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</si>
  <si>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</si>
  <si>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</si>
  <si>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</si>
  <si>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</si>
  <si>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</si>
  <si>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</si>
  <si>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</si>
  <si>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</si>
  <si>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</si>
  <si>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</si>
  <si>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</si>
  <si>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</si>
  <si>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</si>
  <si>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</si>
  <si>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</si>
  <si>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</si>
  <si>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</si>
  <si>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</si>
  <si>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</si>
  <si>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</si>
  <si>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</si>
  <si>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</si>
  <si>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</si>
  <si>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</si>
  <si>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</si>
  <si>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</si>
  <si>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</si>
  <si>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</si>
  <si>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</si>
  <si>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</si>
  <si>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</si>
  <si>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</si>
  <si>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</si>
  <si>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</si>
  <si>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</si>
  <si>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</si>
  <si>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</si>
  <si>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</si>
  <si>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</si>
  <si>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</si>
  <si>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</si>
  <si>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</si>
  <si>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</si>
  <si>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</si>
  <si>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</si>
  <si>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</si>
  <si>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</si>
  <si>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</si>
  <si>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</si>
  <si>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</si>
  <si>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</si>
  <si>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</si>
  <si>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</si>
  <si>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</si>
  <si>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</si>
  <si>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</si>
  <si>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</si>
  <si>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</si>
  <si>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</si>
  <si>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</si>
  <si>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</si>
  <si>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</si>
  <si>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</si>
  <si>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</si>
  <si>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</si>
  <si>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</si>
  <si>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</si>
  <si>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</si>
  <si>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</si>
  <si>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</si>
  <si>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</si>
  <si>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</si>
  <si>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</si>
  <si>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</si>
  <si>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</si>
  <si>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</si>
  <si>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</si>
  <si>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</si>
  <si>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</si>
  <si>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</si>
  <si>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</si>
  <si>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</si>
  <si>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</si>
  <si>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</si>
  <si>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</si>
  <si>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</si>
  <si>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</si>
  <si>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</si>
  <si>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</si>
  <si>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</si>
  <si>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</si>
  <si>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</si>
  <si>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</si>
  <si>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</si>
  <si>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</si>
  <si>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</si>
  <si>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</si>
  <si>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</si>
  <si>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</si>
  <si>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</si>
  <si>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</si>
  <si>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</si>
  <si>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</si>
  <si>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</si>
  <si>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</si>
  <si>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</si>
  <si>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</si>
  <si>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</si>
  <si>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</si>
  <si>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</si>
  <si>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</si>
  <si>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</si>
  <si>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</si>
  <si>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</si>
  <si>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</si>
  <si>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</si>
  <si>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</si>
  <si>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</si>
  <si>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</si>
  <si>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</si>
  <si>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</si>
  <si>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</si>
  <si>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</si>
  <si>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</si>
  <si>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</si>
  <si>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</si>
  <si>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</si>
  <si>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</si>
  <si>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</si>
  <si>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</si>
  <si>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</si>
  <si>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</si>
  <si>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</si>
  <si>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</si>
  <si>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</si>
  <si>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</si>
  <si>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</si>
  <si>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</si>
  <si>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</si>
  <si>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</si>
  <si>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</si>
  <si>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</si>
  <si>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</si>
  <si>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</si>
  <si>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</si>
  <si>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</si>
  <si>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</si>
  <si>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</si>
  <si>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</si>
  <si>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</si>
  <si>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</si>
  <si>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</si>
  <si>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</si>
  <si>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</si>
  <si>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</si>
  <si>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</si>
  <si>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</si>
  <si>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</si>
  <si>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</si>
  <si>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</si>
  <si>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</si>
  <si>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</si>
  <si>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</si>
  <si>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</si>
  <si>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</si>
  <si>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</si>
  <si>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</si>
  <si>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</si>
  <si>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</si>
  <si>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</si>
  <si>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</si>
  <si>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</si>
  <si>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</si>
  <si>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</si>
  <si>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</si>
  <si>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</si>
  <si>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</si>
  <si>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</si>
  <si>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</si>
  <si>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</si>
  <si>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</si>
  <si>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</si>
  <si>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</si>
  <si>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</si>
  <si>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</si>
  <si>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</si>
  <si>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</si>
  <si>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</si>
  <si>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</si>
  <si>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</si>
  <si>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</si>
  <si>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</si>
  <si>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</si>
  <si>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</si>
  <si>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</si>
  <si>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</si>
  <si>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</si>
  <si>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</si>
  <si>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</si>
  <si>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</si>
  <si>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</si>
  <si>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</si>
  <si>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</si>
  <si>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</si>
  <si>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</si>
  <si>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</si>
  <si>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</si>
  <si>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</si>
  <si>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</si>
  <si>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</si>
  <si>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</si>
  <si>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</si>
  <si>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</si>
  <si>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</si>
  <si>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</si>
  <si>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</si>
  <si>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</si>
  <si>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</si>
  <si>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</si>
  <si>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</si>
  <si>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</si>
  <si>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</si>
  <si>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</si>
  <si>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</si>
  <si>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</si>
  <si>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</si>
  <si>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</si>
  <si>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</si>
  <si>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</si>
  <si>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</si>
  <si>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</si>
  <si>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</si>
  <si>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</si>
  <si>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</si>
  <si>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</si>
  <si>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</si>
  <si>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</si>
  <si>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</si>
  <si>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</si>
  <si>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</si>
  <si>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</si>
  <si>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</si>
  <si>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</si>
  <si>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</si>
  <si>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</si>
  <si>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</si>
  <si>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</si>
  <si>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</si>
  <si>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</si>
  <si>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</si>
  <si>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</si>
  <si>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</si>
  <si>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</si>
  <si>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</si>
  <si>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</si>
  <si>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</si>
  <si>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</si>
  <si>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</si>
  <si>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</si>
  <si>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</si>
  <si>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</si>
  <si>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</si>
  <si>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</si>
  <si>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</si>
  <si>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</si>
  <si>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</si>
  <si>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</si>
  <si>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</si>
  <si>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</si>
  <si>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</si>
  <si>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</si>
  <si>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</si>
  <si>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</si>
  <si>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</si>
  <si>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</si>
  <si>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</si>
  <si>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</si>
  <si>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</si>
  <si>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</si>
  <si>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</si>
  <si>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</si>
  <si>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</si>
  <si>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</si>
  <si>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</si>
  <si>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</si>
  <si>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</si>
  <si>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</si>
  <si>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</si>
  <si>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</si>
  <si>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</si>
  <si>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</si>
  <si>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</si>
  <si>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</si>
  <si>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</si>
  <si>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</si>
  <si>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</si>
  <si>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</si>
  <si>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</si>
  <si>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</si>
  <si>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</si>
  <si>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</si>
  <si>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</si>
  <si>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</si>
  <si>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</si>
  <si>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</si>
  <si>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</si>
  <si>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</si>
  <si>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</si>
  <si>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</si>
  <si>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</si>
  <si>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</si>
  <si>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</si>
  <si>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</si>
  <si>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</si>
  <si>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</si>
  <si>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</si>
  <si>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</si>
  <si>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</si>
  <si>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</si>
  <si>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</si>
  <si>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</si>
  <si>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</si>
  <si>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</si>
  <si>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</si>
  <si>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</si>
  <si>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</si>
  <si>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</si>
  <si>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</si>
  <si>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</si>
  <si>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</si>
  <si>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</si>
  <si>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</si>
  <si>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</si>
  <si>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</si>
  <si>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</si>
  <si>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</si>
  <si>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</si>
  <si>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</si>
  <si>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</si>
  <si>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</si>
  <si>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</si>
  <si>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</si>
  <si>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</si>
  <si>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</si>
  <si>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</si>
  <si>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</si>
  <si>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</si>
  <si>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</si>
  <si>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</si>
  <si>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</si>
  <si>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</si>
  <si>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</si>
  <si>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</si>
  <si>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</si>
  <si>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</si>
  <si>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</si>
  <si>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</si>
  <si>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</si>
  <si>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</si>
  <si>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</si>
  <si>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</si>
  <si>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</si>
  <si>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</si>
  <si>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</si>
  <si>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</si>
  <si>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</si>
  <si>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</si>
  <si>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</si>
  <si>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</si>
  <si>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</si>
  <si>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</si>
  <si>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</si>
  <si>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</si>
  <si>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</si>
  <si>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</si>
  <si>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</si>
  <si>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</si>
  <si>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</si>
  <si>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</si>
  <si>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</si>
  <si>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</si>
  <si>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</si>
  <si>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</si>
  <si>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</si>
  <si>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</si>
  <si>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</si>
  <si>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</si>
  <si>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</si>
  <si>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</si>
  <si>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</si>
  <si>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</si>
  <si>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</si>
  <si>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</si>
  <si>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</si>
  <si>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</si>
  <si>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</si>
  <si>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</si>
  <si>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</si>
  <si>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</si>
  <si>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</si>
  <si>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</si>
  <si>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</si>
  <si>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</si>
  <si>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</si>
  <si>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</si>
  <si>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</si>
  <si>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</si>
  <si>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</si>
  <si>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</si>
  <si>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</si>
  <si>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</si>
  <si>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</si>
  <si>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</si>
  <si>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</si>
  <si>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</si>
  <si>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</si>
  <si>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</si>
  <si>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</si>
  <si>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</si>
  <si>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</si>
  <si>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</si>
  <si>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</si>
  <si>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</si>
  <si>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</si>
  <si>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</si>
  <si>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</si>
  <si>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</si>
  <si>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</si>
  <si>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</si>
  <si>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</si>
  <si>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</si>
  <si>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</si>
  <si>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</si>
  <si>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</si>
  <si>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</si>
  <si>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</si>
  <si>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</si>
  <si>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</si>
  <si>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</si>
  <si>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</si>
  <si>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</si>
  <si>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</si>
  <si>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</si>
  <si>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</si>
  <si>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</si>
  <si>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</si>
  <si>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</si>
  <si>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</si>
  <si>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</si>
  <si>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</si>
  <si>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</si>
  <si>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</si>
  <si>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</si>
  <si>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</si>
  <si>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</si>
  <si>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</si>
  <si>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</si>
  <si>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</si>
  <si>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</si>
  <si>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</si>
  <si>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</si>
  <si>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</si>
  <si>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</si>
  <si>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</si>
  <si>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</si>
  <si>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</si>
  <si>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</si>
  <si>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</si>
  <si>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</si>
  <si>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</si>
  <si>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</si>
  <si>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</si>
  <si>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</si>
  <si>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</si>
  <si>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</si>
  <si>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</si>
  <si>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</si>
  <si>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</si>
  <si>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</si>
  <si>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</si>
  <si>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</si>
  <si>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</si>
  <si>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</si>
  <si>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</si>
  <si>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</si>
  <si>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</si>
  <si>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</si>
  <si>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</si>
  <si>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</si>
  <si>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</si>
  <si>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</si>
  <si>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</si>
  <si>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</si>
  <si>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</si>
  <si>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</si>
  <si>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</si>
  <si>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</si>
  <si>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</si>
  <si>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</si>
  <si>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</si>
  <si>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</si>
  <si>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</si>
  <si>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</si>
  <si>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</si>
  <si>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</si>
  <si>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</si>
  <si>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</si>
  <si>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</si>
  <si>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</si>
  <si>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</si>
  <si>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</si>
  <si>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</si>
  <si>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</si>
  <si>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</si>
  <si>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</si>
  <si>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</si>
  <si>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</si>
  <si>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</si>
  <si>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</si>
  <si>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</si>
  <si>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</si>
  <si>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</si>
  <si>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</si>
  <si>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</si>
  <si>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</si>
  <si>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</si>
  <si>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</si>
  <si>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</si>
  <si>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</si>
  <si>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</si>
  <si>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</si>
  <si>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</si>
  <si>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</si>
  <si>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</si>
  <si>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</si>
  <si>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</si>
  <si>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</si>
  <si>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</si>
  <si>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</si>
  <si>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</si>
  <si>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</si>
  <si>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</si>
  <si>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</si>
  <si>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</si>
  <si>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</si>
  <si>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</si>
  <si>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</si>
  <si>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</si>
  <si>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</si>
  <si>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</si>
  <si>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</si>
  <si>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</si>
  <si>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</si>
  <si>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</si>
  <si>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</si>
  <si>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</si>
  <si>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</si>
  <si>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</si>
  <si>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</si>
  <si>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</si>
  <si>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</si>
  <si>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</si>
  <si>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</si>
  <si>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</si>
  <si>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</si>
  <si>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</si>
  <si>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</si>
  <si>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</si>
  <si>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</si>
  <si>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</si>
  <si>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</si>
  <si>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</si>
  <si>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</si>
  <si>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</si>
  <si>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</si>
  <si>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</si>
  <si>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</si>
  <si>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</si>
  <si>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</si>
  <si>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</si>
  <si>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</si>
  <si>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</si>
  <si>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</si>
  <si>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</si>
  <si>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</si>
  <si>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</si>
  <si>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</si>
  <si>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</si>
  <si>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</si>
  <si>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</si>
  <si>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</si>
  <si>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</si>
  <si>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</si>
  <si>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</si>
  <si>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</si>
  <si>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</si>
  <si>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</si>
  <si>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</si>
  <si>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</si>
  <si>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</si>
  <si>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</si>
  <si>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</si>
  <si>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</si>
  <si>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</si>
  <si>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</si>
  <si>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</si>
  <si>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</si>
  <si>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</si>
  <si>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</si>
  <si>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</si>
  <si>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</si>
  <si>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</si>
  <si>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</si>
  <si>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</si>
  <si>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</si>
  <si>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</si>
  <si>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</si>
  <si>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</si>
  <si>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</si>
  <si>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</si>
  <si>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</si>
  <si>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</si>
  <si>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</si>
  <si>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</si>
  <si>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</si>
  <si>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</si>
  <si>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</si>
  <si>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</si>
  <si>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</si>
  <si>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</si>
  <si>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</si>
  <si>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</si>
  <si>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</si>
  <si>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</si>
  <si>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</si>
  <si>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</si>
  <si>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</si>
  <si>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</si>
  <si>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</si>
  <si>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</si>
  <si>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</si>
  <si>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</si>
  <si>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</si>
  <si>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</si>
  <si>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</si>
  <si>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</si>
  <si>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</si>
  <si>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</si>
  <si>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</si>
  <si>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</si>
  <si>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</si>
  <si>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</si>
  <si>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</si>
  <si>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</si>
  <si>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</si>
  <si>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</si>
  <si>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</si>
  <si>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</si>
  <si>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</si>
  <si>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</si>
  <si>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</si>
  <si>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</si>
  <si>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</si>
  <si>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</si>
  <si>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</si>
  <si>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</si>
  <si>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</si>
  <si>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</si>
  <si>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</si>
  <si>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</si>
  <si>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</si>
  <si>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</si>
  <si>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</si>
  <si>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</si>
  <si>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</si>
  <si>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</si>
  <si>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</si>
  <si>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</si>
  <si>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</si>
  <si>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</si>
  <si>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</si>
  <si>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</si>
  <si>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</si>
  <si>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</si>
  <si>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</si>
  <si>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</si>
  <si>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</si>
  <si>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</si>
  <si>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</si>
  <si>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</si>
  <si>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</si>
  <si>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</si>
  <si>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</si>
  <si>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</si>
  <si>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</si>
  <si>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</si>
  <si>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</si>
  <si>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</si>
  <si>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</si>
  <si>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</si>
  <si>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</si>
  <si>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</si>
  <si>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</si>
  <si>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</si>
  <si>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</si>
  <si>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</si>
  <si>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</si>
  <si>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</si>
  <si>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</si>
  <si>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</si>
  <si>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</si>
  <si>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</si>
  <si>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</si>
  <si>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</si>
  <si>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</si>
  <si>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</si>
  <si>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</si>
  <si>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</si>
  <si>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</si>
  <si>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</si>
  <si>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</si>
  <si>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</si>
  <si>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</si>
  <si>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</si>
  <si>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</si>
  <si>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</si>
  <si>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</si>
  <si>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</si>
  <si>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</si>
  <si>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</si>
  <si>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</si>
  <si>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</si>
  <si>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</si>
  <si>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</si>
  <si>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</si>
  <si>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</si>
  <si>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</si>
  <si>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</si>
  <si>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</si>
  <si>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</si>
  <si>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</si>
  <si>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</si>
  <si>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</si>
  <si>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</si>
  <si>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</si>
  <si>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</si>
  <si>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</si>
  <si>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</si>
  <si>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</si>
  <si>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</si>
  <si>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</si>
  <si>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</si>
  <si>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</si>
  <si>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</si>
  <si>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</si>
  <si>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</si>
  <si>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</si>
  <si>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</si>
  <si>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</si>
  <si>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</si>
  <si>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</si>
  <si>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</si>
  <si>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</si>
  <si>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</si>
  <si>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</si>
  <si>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</si>
  <si>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</si>
  <si>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</si>
  <si>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</si>
  <si>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</si>
  <si>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</si>
  <si>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</si>
  <si>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</si>
  <si>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</si>
  <si>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</si>
  <si>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</si>
  <si>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</si>
  <si>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</si>
  <si>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</si>
  <si>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</si>
  <si>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</si>
  <si>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</si>
  <si>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</si>
  <si>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</si>
  <si>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</si>
  <si>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</si>
  <si>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</si>
  <si>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</si>
  <si>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</si>
  <si>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</si>
  <si>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</si>
  <si>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</si>
  <si>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</si>
  <si>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</si>
  <si>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</si>
  <si>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</si>
  <si>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</si>
  <si>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</si>
  <si>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</si>
  <si>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</si>
  <si>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</si>
  <si>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</si>
  <si>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</si>
  <si>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</si>
  <si>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</si>
  <si>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</si>
  <si>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</si>
  <si>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</si>
  <si>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</si>
  <si>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</si>
  <si>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</si>
  <si>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</si>
  <si>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</si>
  <si>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</si>
  <si>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</si>
  <si>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</si>
  <si>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</si>
  <si>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</si>
  <si>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</si>
  <si>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</si>
  <si>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</si>
  <si>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</si>
  <si>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</si>
  <si>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</si>
  <si>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</si>
  <si>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</si>
  <si>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</si>
  <si>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</si>
  <si>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</si>
  <si>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</si>
  <si>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</si>
  <si>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</si>
  <si>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</si>
  <si>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</si>
  <si>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</si>
  <si>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</si>
  <si>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</si>
  <si>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</si>
  <si>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</si>
  <si>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</si>
  <si>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</si>
  <si>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</si>
  <si>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</si>
  <si>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</si>
  <si>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</si>
  <si>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</si>
  <si>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</si>
  <si>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</si>
  <si>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</si>
  <si>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</si>
  <si>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</si>
  <si>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</si>
  <si>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</si>
  <si>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</si>
  <si>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</si>
  <si>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</si>
  <si>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</si>
  <si>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</si>
  <si>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</si>
  <si>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</si>
  <si>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</si>
  <si>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</si>
  <si>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</si>
  <si>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</si>
  <si>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</si>
  <si>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</si>
  <si>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</si>
  <si>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</si>
  <si>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</si>
  <si>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</si>
  <si>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</si>
  <si>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</si>
  <si>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</si>
  <si>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</si>
  <si>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</si>
  <si>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</si>
  <si>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</si>
  <si>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</si>
  <si>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</si>
  <si>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</si>
  <si>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</si>
  <si>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</si>
  <si>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</si>
  <si>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</si>
  <si>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</si>
  <si>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</si>
  <si>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</si>
  <si>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</si>
  <si>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</si>
  <si>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</si>
  <si>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</si>
  <si>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</si>
  <si>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</si>
  <si>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</si>
  <si>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</si>
  <si>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</si>
  <si>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</si>
  <si>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</si>
  <si>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</si>
  <si>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</si>
  <si>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</si>
  <si>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</si>
  <si>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</si>
  <si>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</si>
  <si>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</si>
  <si>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</si>
  <si>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</si>
  <si>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</si>
  <si>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</si>
  <si>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</si>
  <si>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</si>
  <si>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</si>
  <si>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</si>
  <si>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</si>
  <si>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</si>
  <si>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</si>
  <si>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</si>
  <si>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</si>
  <si>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</si>
  <si>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</si>
  <si>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</si>
  <si>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</si>
  <si>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</si>
  <si>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</si>
  <si>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</si>
  <si>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</si>
  <si>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</si>
  <si>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</si>
  <si>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</si>
  <si>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</si>
  <si>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</si>
  <si>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</si>
  <si>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</si>
  <si>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</si>
  <si>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</si>
  <si>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</si>
  <si>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</si>
  <si>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</si>
  <si>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</si>
  <si>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</si>
  <si>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</si>
  <si>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</si>
  <si>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</si>
  <si>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</si>
  <si>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</si>
  <si>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</si>
  <si>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</si>
  <si>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</si>
  <si>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</si>
  <si>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</si>
  <si>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</si>
  <si>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</si>
  <si>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</si>
  <si>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</si>
  <si>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</si>
  <si>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</si>
  <si>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</si>
  <si>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</si>
  <si>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</si>
  <si>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</si>
  <si>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</si>
  <si>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</si>
  <si>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</si>
  <si>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</si>
  <si>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</si>
  <si>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</si>
  <si>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</si>
  <si>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</si>
  <si>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</si>
  <si>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</si>
  <si>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</si>
  <si>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</si>
  <si>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</si>
  <si>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</si>
  <si>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</si>
  <si>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</si>
  <si>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</si>
  <si>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</si>
  <si>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</si>
  <si>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</si>
  <si>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</si>
  <si>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</si>
  <si>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</si>
  <si>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</si>
  <si>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</si>
  <si>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</si>
  <si>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</si>
  <si>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</si>
  <si>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</si>
  <si>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</si>
  <si>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</si>
  <si>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</si>
  <si>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</si>
  <si>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</si>
  <si>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</si>
  <si>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</si>
  <si>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</si>
  <si>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</si>
  <si>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</si>
  <si>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</si>
  <si>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</si>
  <si>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</si>
  <si>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</si>
  <si>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</si>
  <si>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</si>
  <si>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</si>
  <si>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</si>
  <si>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</si>
  <si>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</si>
  <si>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</si>
  <si>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</si>
  <si>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</si>
  <si>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</si>
  <si>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</si>
  <si>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</si>
  <si>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</si>
  <si>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</si>
  <si>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</si>
  <si>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</si>
  <si>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</si>
  <si>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</si>
  <si>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</si>
  <si>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</si>
  <si>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</si>
  <si>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</si>
  <si>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</si>
  <si>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</si>
  <si>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</si>
  <si>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</si>
  <si>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</si>
  <si>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</si>
  <si>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</si>
  <si>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</si>
  <si>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</si>
  <si>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</si>
  <si>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</si>
  <si>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</si>
  <si>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</si>
  <si>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</si>
  <si>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</si>
  <si>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</si>
  <si>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</si>
  <si>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</si>
  <si>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</si>
  <si>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</si>
  <si>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</si>
  <si>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</si>
  <si>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</si>
  <si>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</si>
  <si>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</si>
  <si>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</si>
  <si>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</si>
  <si>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</si>
  <si>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</si>
  <si>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</si>
  <si>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</si>
  <si>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</si>
  <si>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</si>
  <si>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</si>
  <si>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</si>
  <si>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</si>
  <si>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</si>
  <si>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</si>
  <si>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</si>
  <si>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</si>
  <si>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</si>
  <si>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</si>
  <si>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</si>
  <si>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</si>
  <si>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</si>
  <si>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</si>
  <si>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</si>
  <si>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</si>
  <si>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</si>
  <si>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</si>
  <si>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</si>
  <si>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</si>
  <si>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</si>
  <si>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</si>
  <si>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</si>
  <si>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</si>
  <si>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</si>
  <si>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</si>
  <si>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</si>
  <si>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</si>
  <si>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</si>
  <si>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</si>
  <si>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</si>
  <si>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</si>
  <si>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</si>
  <si>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</si>
  <si>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</si>
  <si>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</si>
  <si>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</si>
  <si>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</si>
  <si>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</si>
  <si>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</si>
  <si>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</si>
  <si>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</si>
  <si>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</si>
  <si>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</si>
  <si>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</si>
  <si>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</si>
  <si>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</si>
  <si>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</si>
  <si>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</si>
  <si>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</si>
  <si>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</si>
  <si>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</si>
  <si>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</si>
  <si>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</si>
  <si>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</si>
  <si>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</si>
  <si>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</si>
  <si>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</si>
  <si>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</si>
  <si>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</si>
  <si>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</si>
  <si>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</si>
  <si>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</si>
  <si>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</si>
  <si>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</si>
  <si>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</si>
  <si>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</si>
  <si>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</si>
  <si>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</si>
  <si>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</si>
  <si>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</si>
  <si>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</si>
  <si>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</si>
  <si>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</si>
  <si>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</si>
  <si>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</si>
  <si>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</si>
  <si>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</si>
  <si>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</si>
  <si>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</si>
  <si>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</si>
  <si>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</si>
  <si>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</si>
  <si>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</si>
  <si>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</si>
  <si>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</si>
  <si>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</si>
  <si>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</si>
  <si>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</si>
  <si>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</si>
  <si>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</si>
  <si>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</si>
  <si>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</si>
  <si>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</si>
  <si>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</si>
  <si>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</si>
  <si>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</si>
  <si>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</si>
  <si>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</si>
  <si>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</si>
  <si>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</si>
  <si>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</si>
  <si>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</si>
  <si>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</si>
  <si>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</si>
  <si>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</si>
  <si>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</si>
  <si>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</si>
  <si>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</si>
  <si>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</si>
  <si>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</si>
  <si>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</si>
  <si>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</si>
  <si>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</si>
  <si>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</si>
  <si>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</si>
  <si>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</si>
  <si>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</si>
  <si>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</si>
  <si>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</si>
  <si>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</si>
  <si>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</si>
  <si>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</si>
  <si>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</si>
  <si>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</si>
  <si>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</si>
  <si>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</si>
  <si>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</si>
  <si>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</si>
  <si>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</si>
  <si>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</si>
  <si>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</si>
  <si>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</si>
  <si>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</si>
  <si>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</si>
  <si>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</si>
  <si>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</si>
  <si>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</si>
  <si>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</si>
  <si>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</si>
  <si>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</si>
  <si>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</si>
  <si>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</si>
  <si>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</si>
  <si>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</si>
  <si>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</si>
  <si>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</si>
  <si>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</si>
  <si>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</si>
  <si>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</si>
  <si>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</si>
  <si>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</si>
  <si>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</si>
  <si>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</si>
  <si>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</si>
  <si>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</si>
  <si>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</si>
  <si>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</si>
  <si>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</si>
  <si>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</si>
  <si>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</si>
  <si>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</si>
  <si>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</si>
  <si>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</si>
  <si>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</si>
  <si>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</si>
  <si>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</si>
  <si>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</si>
  <si>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</si>
  <si>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</si>
  <si>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</si>
  <si>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</si>
  <si>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</si>
  <si>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</si>
  <si>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</si>
  <si>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</si>
  <si>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</si>
  <si>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</si>
  <si>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</si>
  <si>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</si>
  <si>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</si>
  <si>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</si>
  <si>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</si>
  <si>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</si>
  <si>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</si>
  <si>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</si>
  <si>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</si>
  <si>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</si>
  <si>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</si>
  <si>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</si>
  <si>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</si>
  <si>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</si>
  <si>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</si>
  <si>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</si>
  <si>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</si>
  <si>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</si>
  <si>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</si>
  <si>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</si>
  <si>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</si>
  <si>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</si>
  <si>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</si>
  <si>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</si>
  <si>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</si>
  <si>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</si>
  <si>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</si>
  <si>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</si>
  <si>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</si>
  <si>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</si>
  <si>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</si>
  <si>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</si>
  <si>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</si>
  <si>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</si>
  <si>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</si>
  <si>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</si>
  <si>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</si>
  <si>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</si>
  <si>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</si>
  <si>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</si>
  <si>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</si>
  <si>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</si>
  <si>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</si>
  <si>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</si>
  <si>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</si>
  <si>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</si>
  <si>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</si>
  <si>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</si>
  <si>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</si>
  <si>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</si>
  <si>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</si>
  <si>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</si>
  <si>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</si>
  <si>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</si>
  <si>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</si>
  <si>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</si>
  <si>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</si>
  <si>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</si>
  <si>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</si>
  <si>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</si>
  <si>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</si>
  <si>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</si>
  <si>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</si>
  <si>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</si>
  <si>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</si>
  <si>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</si>
  <si>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</si>
  <si>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</si>
  <si>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</si>
  <si>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</si>
  <si>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</si>
  <si>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</si>
  <si>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</si>
  <si>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</si>
  <si>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</si>
  <si>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</si>
  <si>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</si>
  <si>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</si>
  <si>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</si>
  <si>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</si>
  <si>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</si>
  <si>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</si>
  <si>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</si>
  <si>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</si>
  <si>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</si>
  <si>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</si>
  <si>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</si>
  <si>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</si>
  <si>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</si>
  <si>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</si>
  <si>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</si>
  <si>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</si>
  <si>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</si>
  <si>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</si>
  <si>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</si>
  <si>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</si>
  <si>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</si>
  <si>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</si>
  <si>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</si>
  <si>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</si>
  <si>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</si>
  <si>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</si>
  <si>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</si>
  <si>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</si>
  <si>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</si>
  <si>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</si>
  <si>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</si>
  <si>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</si>
  <si>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</si>
  <si>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</si>
  <si>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</si>
  <si>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</si>
  <si>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</si>
  <si>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</si>
  <si>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</si>
  <si>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</si>
  <si>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</si>
  <si>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</si>
  <si>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</si>
  <si>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</si>
  <si>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</si>
  <si>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</si>
  <si>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</si>
  <si>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</si>
  <si>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</si>
  <si>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</si>
  <si>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</si>
  <si>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</si>
  <si>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</si>
  <si>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</si>
  <si>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</si>
  <si>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</si>
  <si>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</si>
  <si>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</si>
  <si>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</si>
  <si>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</si>
  <si>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</si>
  <si>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</si>
  <si>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</si>
  <si>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</si>
  <si>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</si>
  <si>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</si>
  <si>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</si>
  <si>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</si>
  <si>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</si>
  <si>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</si>
  <si>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</si>
  <si>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</si>
  <si>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</si>
  <si>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</si>
  <si>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</si>
  <si>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</si>
  <si>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</si>
  <si>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</si>
  <si>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</si>
  <si>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</si>
  <si>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</si>
  <si>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</si>
  <si>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</si>
  <si>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</si>
  <si>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</si>
  <si>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</si>
  <si>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</si>
  <si>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</si>
  <si>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</si>
  <si>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</si>
  <si>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</si>
  <si>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</si>
  <si>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</si>
  <si>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</si>
  <si>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</si>
  <si>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</si>
  <si>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</si>
  <si>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</si>
  <si>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</si>
  <si>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</si>
  <si>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</si>
  <si>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</si>
  <si>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</si>
  <si>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</si>
  <si>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</si>
  <si>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</si>
  <si>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</si>
  <si>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</si>
  <si>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</si>
  <si>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</si>
  <si>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</si>
  <si>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</si>
  <si>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</si>
  <si>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</si>
  <si>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</si>
  <si>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</si>
  <si>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</si>
  <si>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</si>
  <si>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</si>
  <si>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</si>
  <si>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</si>
  <si>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</si>
  <si>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</si>
  <si>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</si>
  <si>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</si>
  <si>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</si>
  <si>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</si>
  <si>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</si>
  <si>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</si>
  <si>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</si>
  <si>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</si>
  <si>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</si>
  <si>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</si>
  <si>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</si>
  <si>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</si>
  <si>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</si>
  <si>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</si>
  <si>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</si>
  <si>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</si>
  <si>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</si>
  <si>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</si>
  <si>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</si>
  <si>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</si>
  <si>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</si>
  <si>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</si>
  <si>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</si>
  <si>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</si>
  <si>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</si>
  <si>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</si>
  <si>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</si>
  <si>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</si>
  <si>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</si>
  <si>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</si>
  <si>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</si>
  <si>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</si>
  <si>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</si>
  <si>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</si>
  <si>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</si>
  <si>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</si>
  <si>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</si>
  <si>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</si>
  <si>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</si>
  <si>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</si>
  <si>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</si>
  <si>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</si>
  <si>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</si>
  <si>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</si>
  <si>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</si>
  <si>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</si>
  <si>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</si>
  <si>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</si>
  <si>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</si>
  <si>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</si>
  <si>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</si>
  <si>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</si>
  <si>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</si>
  <si>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</si>
  <si>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</si>
  <si>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</si>
  <si>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</si>
  <si>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</si>
  <si>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</si>
  <si>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</si>
  <si>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</si>
  <si>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</si>
  <si>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</si>
  <si>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</si>
  <si>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</si>
  <si>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</si>
  <si>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</si>
  <si>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</si>
  <si>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</si>
  <si>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</si>
  <si>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</si>
  <si>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</si>
  <si>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</si>
  <si>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</si>
  <si>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</si>
  <si>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</si>
  <si>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</si>
  <si>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</si>
  <si>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</si>
  <si>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</si>
  <si>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</si>
  <si>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</si>
  <si>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</si>
  <si>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</si>
  <si>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</si>
  <si>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</si>
  <si>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</si>
  <si>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</si>
  <si>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</si>
  <si>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</si>
  <si>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</si>
  <si>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</si>
  <si>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</si>
  <si>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</si>
  <si>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</si>
  <si>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</si>
  <si>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</si>
  <si>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</si>
  <si>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</si>
  <si>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</si>
  <si>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</si>
  <si>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</si>
  <si>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</si>
  <si>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</si>
  <si>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</si>
  <si>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</si>
  <si>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</si>
  <si>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</si>
  <si>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</si>
  <si>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</si>
  <si>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</si>
  <si>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</si>
  <si>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</si>
  <si>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</si>
  <si>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</si>
  <si>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</si>
  <si>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</si>
  <si>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</si>
  <si>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</si>
  <si>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</si>
  <si>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</si>
  <si>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</si>
  <si>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</si>
  <si>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</si>
  <si>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</si>
  <si>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</si>
  <si>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</si>
  <si>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</si>
  <si>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</si>
  <si>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</si>
  <si>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</si>
  <si>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</si>
  <si>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</si>
  <si>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</si>
  <si>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</si>
  <si>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</si>
  <si>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</si>
  <si>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</si>
  <si>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</si>
  <si>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</si>
  <si>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</si>
  <si>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</si>
  <si>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</si>
  <si>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</si>
  <si>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</si>
  <si>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</si>
  <si>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</si>
  <si>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</si>
  <si>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</si>
  <si>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</si>
  <si>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</si>
  <si>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</si>
  <si>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</si>
  <si>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</si>
  <si>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</si>
  <si>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</si>
  <si>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</si>
  <si>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</si>
  <si>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</si>
  <si>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</si>
  <si>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</si>
  <si>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</si>
  <si>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</si>
  <si>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</si>
  <si>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</si>
  <si>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</si>
  <si>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</si>
  <si>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</si>
  <si>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</si>
  <si>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</si>
  <si>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</si>
  <si>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</si>
  <si>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</si>
  <si>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</si>
  <si>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</si>
  <si>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</si>
  <si>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</si>
  <si>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</si>
  <si>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</si>
  <si>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</si>
  <si>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</si>
  <si>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</si>
  <si>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</si>
  <si>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</si>
  <si>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</si>
  <si>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</si>
  <si>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</si>
  <si>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</si>
  <si>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</si>
  <si>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</si>
  <si>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</si>
  <si>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</si>
  <si>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</si>
  <si>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</si>
  <si>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</si>
  <si>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</si>
  <si>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</si>
  <si>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</si>
  <si>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</si>
  <si>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</si>
  <si>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</si>
  <si>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</si>
  <si>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</si>
  <si>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</si>
  <si>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</si>
  <si>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</si>
  <si>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</si>
  <si>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</si>
  <si>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</si>
  <si>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</si>
  <si>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</si>
  <si>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</si>
  <si>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</si>
  <si>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</si>
  <si>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</si>
  <si>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</si>
  <si>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</si>
  <si>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</si>
  <si>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</si>
  <si>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</si>
  <si>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</si>
  <si>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</si>
  <si>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</si>
  <si>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</si>
  <si>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</si>
  <si>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</si>
  <si>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</si>
  <si>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</si>
  <si>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</si>
  <si>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</si>
  <si>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</si>
  <si>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</si>
  <si>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</si>
  <si>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</si>
  <si>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</si>
  <si>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</si>
  <si>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</si>
  <si>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</si>
  <si>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</si>
  <si>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</si>
  <si>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</si>
  <si>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</si>
  <si>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</si>
  <si>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</si>
  <si>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</si>
  <si>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</si>
  <si>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</si>
  <si>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</si>
  <si>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</si>
  <si>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</si>
  <si>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</si>
  <si>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</si>
  <si>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</si>
  <si>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</si>
  <si>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</si>
  <si>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</si>
  <si>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</si>
  <si>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</si>
  <si>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</si>
  <si>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</si>
  <si>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</si>
  <si>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</si>
  <si>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</si>
  <si>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</si>
  <si>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</si>
  <si>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</si>
  <si>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</si>
  <si>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</si>
  <si>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</si>
  <si>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</si>
  <si>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</si>
  <si>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</si>
  <si>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</si>
  <si>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</si>
  <si>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</si>
  <si>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</si>
  <si>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</si>
  <si>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</si>
  <si>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</si>
  <si>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</si>
  <si>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</si>
  <si>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</si>
  <si>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</si>
  <si>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</si>
  <si>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</si>
  <si>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</si>
  <si>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</si>
  <si>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</si>
  <si>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</si>
  <si>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</si>
  <si>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</si>
  <si>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</si>
  <si>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</si>
  <si>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</si>
  <si>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</si>
  <si>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</si>
  <si>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</si>
  <si>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</si>
  <si>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</si>
  <si>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</si>
  <si>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</si>
  <si>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</si>
  <si>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</si>
  <si>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</si>
  <si>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</si>
  <si>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</si>
  <si>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</si>
  <si>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</si>
  <si>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</si>
  <si>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</si>
  <si>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</si>
  <si>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</si>
  <si>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</si>
  <si>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</si>
  <si>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</si>
  <si>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</si>
  <si>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</si>
  <si>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</si>
  <si>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</si>
  <si>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</si>
  <si>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</si>
  <si>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</si>
  <si>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</si>
  <si>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</si>
  <si>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</si>
  <si>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</si>
  <si>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</si>
  <si>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</si>
  <si>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</si>
  <si>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</si>
  <si>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</si>
  <si>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</si>
  <si>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</si>
  <si>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</si>
  <si>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</si>
  <si>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</si>
  <si>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</si>
  <si>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</si>
  <si>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</si>
  <si>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</si>
  <si>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</si>
  <si>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</si>
  <si>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</si>
  <si>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</si>
  <si>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</si>
  <si>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</si>
  <si>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</si>
  <si>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</si>
  <si>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</si>
  <si>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</si>
  <si>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</si>
  <si>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</si>
  <si>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</si>
  <si>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</si>
  <si>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</si>
  <si>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</si>
  <si>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</si>
  <si>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</si>
  <si>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</si>
  <si>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</si>
  <si>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</si>
  <si>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</si>
  <si>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</si>
  <si>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</si>
  <si>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</si>
  <si>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</si>
  <si>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</si>
  <si>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</si>
  <si>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</si>
  <si>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</si>
  <si>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</si>
  <si>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</si>
  <si>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</si>
  <si>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</si>
  <si>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</si>
  <si>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</si>
  <si>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</si>
  <si>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</si>
  <si>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</si>
  <si>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</si>
  <si>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</si>
  <si>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</si>
  <si>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</si>
  <si>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</si>
  <si>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</si>
  <si>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</si>
  <si>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</si>
  <si>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</si>
  <si>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</si>
  <si>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</si>
  <si>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</si>
  <si>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</si>
  <si>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</si>
  <si>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</si>
  <si>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</si>
  <si>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</si>
  <si>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</si>
  <si>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</si>
  <si>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</si>
  <si>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</si>
  <si>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</si>
  <si>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</si>
  <si>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</si>
  <si>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</si>
  <si>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</si>
  <si>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</si>
  <si>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</si>
  <si>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</si>
  <si>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</si>
  <si>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</si>
  <si>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</si>
  <si>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</si>
  <si>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</si>
  <si>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</si>
  <si>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</si>
  <si>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</si>
  <si>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</si>
  <si>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</si>
  <si>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</si>
  <si>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</si>
  <si>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</si>
  <si>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</si>
  <si>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</si>
  <si>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</si>
  <si>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</si>
  <si>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</si>
  <si>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</si>
  <si>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</si>
  <si>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</si>
  <si>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</si>
  <si>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</si>
  <si>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</si>
  <si>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</si>
  <si>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</si>
  <si>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</si>
  <si>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</si>
  <si>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</si>
  <si>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</si>
  <si>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</si>
  <si>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</si>
  <si>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</si>
  <si>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</si>
  <si>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</si>
  <si>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</si>
  <si>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</si>
  <si>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</si>
  <si>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</si>
  <si>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</si>
  <si>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</si>
  <si>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</si>
  <si>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</si>
  <si>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</si>
  <si>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</si>
  <si>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</si>
  <si>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</si>
  <si>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</si>
  <si>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</si>
  <si>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</si>
  <si>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</si>
  <si>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</si>
  <si>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</si>
  <si>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</si>
  <si>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</si>
  <si>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</si>
  <si>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</si>
  <si>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</si>
  <si>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</si>
  <si>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</si>
  <si>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</si>
  <si>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</si>
  <si>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</si>
  <si>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</si>
  <si>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</si>
  <si>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</si>
  <si>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</si>
  <si>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</si>
  <si>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</si>
  <si>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</si>
  <si>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</si>
  <si>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</si>
  <si>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</si>
  <si>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</si>
  <si>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</si>
  <si>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</si>
  <si>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</si>
  <si>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</si>
  <si>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</si>
  <si>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</si>
  <si>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</si>
  <si>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</si>
  <si>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</si>
  <si>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</si>
  <si>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</si>
  <si>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</si>
  <si>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</si>
  <si>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</si>
  <si>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</si>
  <si>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</si>
  <si>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</si>
  <si>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</si>
  <si>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</si>
  <si>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</si>
  <si>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</si>
  <si>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</si>
  <si>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</si>
  <si>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</si>
  <si>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</si>
  <si>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</si>
  <si>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</si>
  <si>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</si>
  <si>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</si>
  <si>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</si>
  <si>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</si>
  <si>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</si>
  <si>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</si>
  <si>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</si>
  <si>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</si>
  <si>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</si>
  <si>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</si>
  <si>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</si>
  <si>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</si>
  <si>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</si>
  <si>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</si>
  <si>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</si>
  <si>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</si>
  <si>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</si>
  <si>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</si>
  <si>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</si>
  <si>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</si>
  <si>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</si>
  <si>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</si>
  <si>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</si>
  <si>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</si>
  <si>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</si>
  <si>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</si>
  <si>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</si>
  <si>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</si>
  <si>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</si>
  <si>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</si>
  <si>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</si>
  <si>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</si>
  <si>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</si>
  <si>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</si>
  <si>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</si>
  <si>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</si>
  <si>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</si>
  <si>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</si>
  <si>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</si>
  <si>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</si>
  <si>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</si>
  <si>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</si>
  <si>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</si>
  <si>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</si>
  <si>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</si>
  <si>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</si>
  <si>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</si>
  <si>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</si>
  <si>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</si>
  <si>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</si>
  <si>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</si>
  <si>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</si>
  <si>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</si>
  <si>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</si>
  <si>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</si>
  <si>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</si>
  <si>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</si>
  <si>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</si>
  <si>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</si>
  <si>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</si>
  <si>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</si>
  <si>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</si>
  <si>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</si>
  <si>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</si>
  <si>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</si>
  <si>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</si>
  <si>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</si>
  <si>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</si>
  <si>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</si>
  <si>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</si>
  <si>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</si>
  <si>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</si>
  <si>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</si>
  <si>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</si>
  <si>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</si>
  <si>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</si>
  <si>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</si>
  <si>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</si>
  <si>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</si>
  <si>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</si>
  <si>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</si>
  <si>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</si>
  <si>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</si>
  <si>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</si>
  <si>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</si>
  <si>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</si>
  <si>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</si>
  <si>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</si>
  <si>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</si>
  <si>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</si>
  <si>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</si>
  <si>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</si>
  <si>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</si>
  <si>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</si>
  <si>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</si>
  <si>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</si>
  <si>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</si>
  <si>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</si>
  <si>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</si>
  <si>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</si>
  <si>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</si>
  <si>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</si>
  <si>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</si>
  <si>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</si>
  <si>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</si>
  <si>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</si>
  <si>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</si>
  <si>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</si>
  <si>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</si>
  <si>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</si>
  <si>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</si>
  <si>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</si>
  <si>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</si>
  <si>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</si>
  <si>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</si>
  <si>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</si>
  <si>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</si>
  <si>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</si>
  <si>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</si>
  <si>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</si>
  <si>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</si>
  <si>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</si>
  <si>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</si>
  <si>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</si>
  <si>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</si>
  <si>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</si>
  <si>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</si>
  <si>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</si>
  <si>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</si>
  <si>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</si>
  <si>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</si>
  <si>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</si>
  <si>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</si>
  <si>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</si>
  <si>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</si>
  <si>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</si>
  <si>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</si>
  <si>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</si>
  <si>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</si>
  <si>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</si>
  <si>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</si>
  <si>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</si>
  <si>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</si>
  <si>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</si>
  <si>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</si>
  <si>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</si>
  <si>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</si>
  <si>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</si>
  <si>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</si>
  <si>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</si>
  <si>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</si>
  <si>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</si>
  <si>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</si>
  <si>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</si>
  <si>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</si>
  <si>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</si>
  <si>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</si>
  <si>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</si>
  <si>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</si>
  <si>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</si>
  <si>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</si>
  <si>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</si>
  <si>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</si>
  <si>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</si>
  <si>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</si>
  <si>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</si>
  <si>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</si>
  <si>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</si>
  <si>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</si>
  <si>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</si>
  <si>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</si>
  <si>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BIENESTAR FAMILIAR</t>
  </si>
  <si>
    <t>199</t>
  </si>
  <si>
    <t xml:space="preserve">PRESTAR LOS SERVICIOS DE EDUCACION INICIAL EN EL MARCO DE LA ATENCION IUNTEGRAL EN CENTROS DE DESARROLLO INFANTIL-CDI-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 </t>
  </si>
  <si>
    <t>CRA 33A#27C-04</t>
  </si>
  <si>
    <t>3930753</t>
  </si>
  <si>
    <t>fundacionsocialflordevida@gmail.com</t>
  </si>
  <si>
    <t>MAURICIO ALEJANDRO MEJIA ANTONIO</t>
  </si>
  <si>
    <t>calle 11#5-75</t>
  </si>
  <si>
    <t>187</t>
  </si>
  <si>
    <t xml:space="preserve">PRESTAR EL SERVICIO DE ATENCION, A NIÑOS Y NIÑAS MENORES DE 5 AÑOS O HASTA SU INGRESO AL GRADO DE TRANSICION CON EL FIN DE PROMOVER EL DESARROLLO INTEGRAL DE LA PRIMERA INFANCIA CON CALIDAD DE CONFORMIDAD CON EL LINEAMINTO, LOS MANUALES OPERATIVOS Y LAS DIRECTRICES ESTABLECIDAS POR EL ICBF EN EL MARCO DE LA POLITICA DE ESTADO PARA EL DESARROLLO INTEGRAL DE LA PRIMERA INFANCIA "DE CERO A SIEMPRE" EN EL SERVICIO DE DESARROLLO INFANTIL MEDIO FAMILIAR. </t>
  </si>
  <si>
    <t>408</t>
  </si>
  <si>
    <t xml:space="preserve">PRESTAR EL SERVICIO DE ATENCION, A NIÑOS Y NIÑAS MENORES DE 5 AÑOS O HASTA SU INGRESO AL GRADO DE TRANSICION Y A MUJERES GESTANTES Y MADRES EN PERIODO DE LACTANCIA CON EL FIN DE PROMOVER EL DESARROLLO INTEGRAL DE LA PRIMERA INFANCIA CON CALIDAD DE CONFORMIDAD CON EL LINEAMINTO, LOS MANUALES OPERATIVOS Y LAS DIRECTRICES, PARAMETROS Y ESTANDARES  ESTABLECIDAS POR EL ICBF EN EL MARCO DE LA ESTRATEGIA DE ATENCION INTEGRAL"DE CERO A SIEMPRE" </t>
  </si>
  <si>
    <t>209</t>
  </si>
  <si>
    <t>179</t>
  </si>
  <si>
    <t>141</t>
  </si>
  <si>
    <t xml:space="preserve">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DIRECTRICES, Y PARAMETROS ESTABLECIDOS POR EL ICBF. </t>
  </si>
  <si>
    <t>santa marta</t>
  </si>
  <si>
    <t>256</t>
  </si>
  <si>
    <t>240</t>
  </si>
  <si>
    <t>214</t>
  </si>
  <si>
    <t>175</t>
  </si>
  <si>
    <t xml:space="preserve">atender a la primera infancia en el marco de la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 </t>
  </si>
  <si>
    <t xml:space="preserve">prestacion de servicios para asesoria, charlas, talleres, capacitaciones educativas y de crecimiento personal a niños y jovenes del municipio de cienaga tambien la elaboracion y ejecucion de programas y campañas de recreacion a niños, niñas y jovenes, ademas de administrar lugares o cafeterias para suministrar alimentos a los niños y jovenes y asi acompañar del crecimiento fisico, mental y psicomotriz de los infantes que comienzan su ciclo educativo desde prescolar hasta la basica primaria tanto en la parte urbana como rural del municipio de cienaga. </t>
  </si>
  <si>
    <t>021</t>
  </si>
  <si>
    <t xml:space="preserve">brindar atencion integral a niños y niñas entre lo seis meses y hasta cinco años de edad, con vulnerabilidad economica y social, prioritariamente a quienes por razones de trabajo de sus padres o adultos responsables de su cuidado pertenecen solo temporalmente y a los hijos de familias en situacion de desplazamientos en el hogar infantil sede en santa marta . </t>
  </si>
  <si>
    <t>2021-8-08002162020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</si>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</sst>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0" zoomScale="70" zoomScaleNormal="70" zoomScaleSheetLayoutView="40" zoomScalePageLayoutView="40" workbookViewId="0">
      <selection activeCell="F162" sqref="F162:H16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819006903</v>
      </c>
      <c r="C20" s="5"/>
      <c r="D20" s="73"/>
      <c r="E20" s="5"/>
      <c r="F20" s="5"/>
      <c r="G20" s="5"/>
      <c r="H20" s="243"/>
      <c r="I20" s="149" t="s">
        <v>163</v>
      </c>
      <c r="J20" s="150" t="s">
        <v>183</v>
      </c>
      <c r="K20" s="151">
        <v>3357640518</v>
      </c>
      <c r="L20" s="152"/>
      <c r="M20" s="152">
        <v>44561</v>
      </c>
      <c r="N20" s="135">
        <f>+(M20-L20)/30</f>
        <v>1485.3666666666666</v>
      </c>
      <c r="O20" s="138"/>
      <c r="U20" s="134"/>
      <c r="V20" s="105">
        <f ca="1">NOW()</f>
        <v>44194.672737615743</v>
      </c>
      <c r="W20" s="105">
        <f ca="1">NOW()</f>
        <v>44194.672737615743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SOCIAL FLOR DE VIDA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43883</v>
      </c>
      <c r="F48" s="145">
        <v>44196</v>
      </c>
      <c r="G48" s="160">
        <f>IF(AND(E48&lt;&gt;"",F48&lt;&gt;""),((F48-E48)/30),"")</f>
        <v>10.433333333333334</v>
      </c>
      <c r="H48" s="114" t="s">
        <v>2678</v>
      </c>
      <c r="I48" s="113" t="s">
        <v>163</v>
      </c>
      <c r="J48" s="113" t="s">
        <v>183</v>
      </c>
      <c r="K48" s="116">
        <v>2760309745</v>
      </c>
      <c r="L48" s="115" t="s">
        <v>1148</v>
      </c>
      <c r="M48" s="117"/>
      <c r="N48" s="115" t="s">
        <v>1151</v>
      </c>
      <c r="O48" s="115" t="s">
        <v>26</v>
      </c>
      <c r="P48" s="78"/>
    </row>
    <row r="49" spans="1:16" s="6" customFormat="1" ht="24.75" customHeight="1" x14ac:dyDescent="0.25">
      <c r="A49" s="143">
        <v>2</v>
      </c>
      <c r="B49" s="122" t="s">
        <v>2676</v>
      </c>
      <c r="C49" s="112" t="s">
        <v>32</v>
      </c>
      <c r="D49" s="110" t="s">
        <v>2684</v>
      </c>
      <c r="E49" s="145">
        <v>42902</v>
      </c>
      <c r="F49" s="145">
        <v>43084</v>
      </c>
      <c r="G49" s="160">
        <f t="shared" ref="G49:G50" si="2">IF(AND(E49&lt;&gt;"",F49&lt;&gt;""),((F49-E49)/30),"")</f>
        <v>6.0666666666666664</v>
      </c>
      <c r="H49" s="114" t="s">
        <v>2685</v>
      </c>
      <c r="I49" s="113" t="s">
        <v>711</v>
      </c>
      <c r="J49" s="113" t="s">
        <v>723</v>
      </c>
      <c r="K49" s="116">
        <v>519738000</v>
      </c>
      <c r="L49" s="115" t="s">
        <v>1148</v>
      </c>
      <c r="M49" s="117"/>
      <c r="N49" s="115" t="s">
        <v>1151</v>
      </c>
      <c r="O49" s="115" t="s">
        <v>26</v>
      </c>
      <c r="P49" s="78"/>
    </row>
    <row r="50" spans="1:16" s="6" customFormat="1" ht="24.75" customHeight="1" x14ac:dyDescent="0.25">
      <c r="A50" s="143">
        <v>3</v>
      </c>
      <c r="B50" s="122" t="s">
        <v>2676</v>
      </c>
      <c r="C50" s="112" t="s">
        <v>32</v>
      </c>
      <c r="D50" s="110" t="s">
        <v>2686</v>
      </c>
      <c r="E50" s="145">
        <v>42675</v>
      </c>
      <c r="F50" s="145">
        <v>42719</v>
      </c>
      <c r="G50" s="160">
        <f t="shared" si="2"/>
        <v>1.4666666666666666</v>
      </c>
      <c r="H50" s="119" t="s">
        <v>2687</v>
      </c>
      <c r="I50" s="113" t="s">
        <v>711</v>
      </c>
      <c r="J50" s="113" t="s">
        <v>719</v>
      </c>
      <c r="K50" s="116">
        <v>187618416</v>
      </c>
      <c r="L50" s="115" t="s">
        <v>1148</v>
      </c>
      <c r="M50" s="117"/>
      <c r="N50" s="115" t="s">
        <v>1151</v>
      </c>
      <c r="O50" s="115" t="s">
        <v>26</v>
      </c>
      <c r="P50" s="78"/>
    </row>
    <row r="51" spans="1:16" s="6" customFormat="1" ht="24.75" customHeight="1" outlineLevel="1" x14ac:dyDescent="0.25">
      <c r="A51" s="143">
        <v>4</v>
      </c>
      <c r="B51" s="122" t="s">
        <v>2676</v>
      </c>
      <c r="C51" s="112" t="s">
        <v>32</v>
      </c>
      <c r="D51" s="110" t="s">
        <v>2688</v>
      </c>
      <c r="E51" s="145">
        <v>42583</v>
      </c>
      <c r="F51" s="145">
        <v>42674</v>
      </c>
      <c r="G51" s="160">
        <f t="shared" ref="G51:G107" si="3">IF(AND(E51&lt;&gt;"",F51&lt;&gt;""),((F51-E51)/30),"")</f>
        <v>3.0333333333333332</v>
      </c>
      <c r="H51" s="119" t="s">
        <v>2687</v>
      </c>
      <c r="I51" s="121" t="s">
        <v>711</v>
      </c>
      <c r="J51" s="121" t="s">
        <v>719</v>
      </c>
      <c r="K51" s="116">
        <v>375236832</v>
      </c>
      <c r="L51" s="115" t="s">
        <v>1148</v>
      </c>
      <c r="M51" s="117"/>
      <c r="N51" s="115" t="s">
        <v>1151</v>
      </c>
      <c r="O51" s="115" t="s">
        <v>26</v>
      </c>
      <c r="P51" s="78"/>
    </row>
    <row r="52" spans="1:16" s="7" customFormat="1" ht="24.75" customHeight="1" outlineLevel="1" x14ac:dyDescent="0.25">
      <c r="A52" s="144">
        <v>5</v>
      </c>
      <c r="B52" s="122" t="s">
        <v>2676</v>
      </c>
      <c r="C52" s="112" t="s">
        <v>32</v>
      </c>
      <c r="D52" s="110" t="s">
        <v>2689</v>
      </c>
      <c r="E52" s="145">
        <v>42399</v>
      </c>
      <c r="F52" s="145">
        <v>42582</v>
      </c>
      <c r="G52" s="160">
        <f t="shared" si="3"/>
        <v>6.1</v>
      </c>
      <c r="H52" s="119" t="s">
        <v>2687</v>
      </c>
      <c r="I52" s="121" t="s">
        <v>711</v>
      </c>
      <c r="J52" s="121" t="s">
        <v>719</v>
      </c>
      <c r="K52" s="116">
        <v>658895167</v>
      </c>
      <c r="L52" s="115" t="s">
        <v>1148</v>
      </c>
      <c r="M52" s="117"/>
      <c r="N52" s="115" t="s">
        <v>1151</v>
      </c>
      <c r="O52" s="115" t="s">
        <v>26</v>
      </c>
      <c r="P52" s="79"/>
    </row>
    <row r="53" spans="1:16" s="7" customFormat="1" ht="24.75" customHeight="1" outlineLevel="1" x14ac:dyDescent="0.25">
      <c r="A53" s="144">
        <v>6</v>
      </c>
      <c r="B53" s="122" t="s">
        <v>2676</v>
      </c>
      <c r="C53" s="112" t="s">
        <v>32</v>
      </c>
      <c r="D53" s="110" t="s">
        <v>2690</v>
      </c>
      <c r="E53" s="145">
        <v>42054</v>
      </c>
      <c r="F53" s="145">
        <v>42094</v>
      </c>
      <c r="G53" s="160">
        <f t="shared" si="3"/>
        <v>1.3333333333333333</v>
      </c>
      <c r="H53" s="119" t="s">
        <v>2691</v>
      </c>
      <c r="I53" s="121" t="s">
        <v>711</v>
      </c>
      <c r="J53" s="113" t="s">
        <v>2692</v>
      </c>
      <c r="K53" s="116">
        <v>67364700</v>
      </c>
      <c r="L53" s="115" t="s">
        <v>1148</v>
      </c>
      <c r="M53" s="117"/>
      <c r="N53" s="115" t="s">
        <v>1151</v>
      </c>
      <c r="O53" s="115" t="s">
        <v>26</v>
      </c>
      <c r="P53" s="79"/>
    </row>
    <row r="54" spans="1:16" s="7" customFormat="1" ht="24.75" customHeight="1" outlineLevel="1" x14ac:dyDescent="0.25">
      <c r="A54" s="144">
        <v>7</v>
      </c>
      <c r="B54" s="122" t="s">
        <v>2676</v>
      </c>
      <c r="C54" s="112" t="s">
        <v>32</v>
      </c>
      <c r="D54" s="110" t="s">
        <v>2693</v>
      </c>
      <c r="E54" s="145">
        <v>41943</v>
      </c>
      <c r="F54" s="145">
        <v>42004</v>
      </c>
      <c r="G54" s="160">
        <f t="shared" si="3"/>
        <v>2.0333333333333332</v>
      </c>
      <c r="H54" s="119" t="s">
        <v>2691</v>
      </c>
      <c r="I54" s="121" t="s">
        <v>711</v>
      </c>
      <c r="J54" s="121" t="s">
        <v>719</v>
      </c>
      <c r="K54" s="118">
        <v>208234076</v>
      </c>
      <c r="L54" s="115" t="s">
        <v>1148</v>
      </c>
      <c r="M54" s="117"/>
      <c r="N54" s="115" t="s">
        <v>1151</v>
      </c>
      <c r="O54" s="115" t="s">
        <v>26</v>
      </c>
      <c r="P54" s="79"/>
    </row>
    <row r="55" spans="1:16" s="7" customFormat="1" ht="24.75" customHeight="1" outlineLevel="1" x14ac:dyDescent="0.25">
      <c r="A55" s="144">
        <v>8</v>
      </c>
      <c r="B55" s="122" t="s">
        <v>2676</v>
      </c>
      <c r="C55" s="124" t="s">
        <v>32</v>
      </c>
      <c r="D55" s="110" t="s">
        <v>2694</v>
      </c>
      <c r="E55" s="145">
        <v>41523</v>
      </c>
      <c r="F55" s="145">
        <v>41988</v>
      </c>
      <c r="G55" s="160">
        <f t="shared" si="3"/>
        <v>15.5</v>
      </c>
      <c r="H55" s="114" t="s">
        <v>2697</v>
      </c>
      <c r="I55" s="121" t="s">
        <v>711</v>
      </c>
      <c r="J55" s="113" t="s">
        <v>728</v>
      </c>
      <c r="K55" s="118">
        <v>1120750068</v>
      </c>
      <c r="L55" s="124" t="s">
        <v>1148</v>
      </c>
      <c r="M55" s="117"/>
      <c r="N55" s="124" t="s">
        <v>1151</v>
      </c>
      <c r="O55" s="124" t="s">
        <v>26</v>
      </c>
      <c r="P55" s="79"/>
    </row>
    <row r="56" spans="1:16" s="7" customFormat="1" ht="24.75" customHeight="1" outlineLevel="1" x14ac:dyDescent="0.25">
      <c r="A56" s="144">
        <v>9</v>
      </c>
      <c r="B56" s="122" t="s">
        <v>2676</v>
      </c>
      <c r="C56" s="124" t="s">
        <v>32</v>
      </c>
      <c r="D56" s="110" t="s">
        <v>2695</v>
      </c>
      <c r="E56" s="145">
        <v>41501</v>
      </c>
      <c r="F56" s="145">
        <v>41988</v>
      </c>
      <c r="G56" s="160">
        <f t="shared" si="3"/>
        <v>16.233333333333334</v>
      </c>
      <c r="H56" s="122" t="s">
        <v>2697</v>
      </c>
      <c r="I56" s="121" t="s">
        <v>711</v>
      </c>
      <c r="J56" s="113" t="s">
        <v>735</v>
      </c>
      <c r="K56" s="118">
        <v>1075375600</v>
      </c>
      <c r="L56" s="124" t="s">
        <v>1148</v>
      </c>
      <c r="M56" s="117"/>
      <c r="N56" s="124" t="s">
        <v>1151</v>
      </c>
      <c r="O56" s="124" t="s">
        <v>26</v>
      </c>
      <c r="P56" s="79"/>
    </row>
    <row r="57" spans="1:16" s="7" customFormat="1" ht="24.75" customHeight="1" outlineLevel="1" x14ac:dyDescent="0.25">
      <c r="A57" s="144">
        <v>10</v>
      </c>
      <c r="B57" s="122" t="s">
        <v>2676</v>
      </c>
      <c r="C57" s="124" t="s">
        <v>32</v>
      </c>
      <c r="D57" s="63" t="s">
        <v>2696</v>
      </c>
      <c r="E57" s="145">
        <v>41387</v>
      </c>
      <c r="F57" s="145">
        <v>41639</v>
      </c>
      <c r="G57" s="160">
        <f t="shared" si="3"/>
        <v>8.4</v>
      </c>
      <c r="H57" s="64" t="s">
        <v>2698</v>
      </c>
      <c r="I57" s="121" t="s">
        <v>711</v>
      </c>
      <c r="J57" s="63" t="s">
        <v>719</v>
      </c>
      <c r="K57" s="66">
        <v>1470797000</v>
      </c>
      <c r="L57" s="124" t="s">
        <v>1148</v>
      </c>
      <c r="M57" s="67"/>
      <c r="N57" s="124" t="s">
        <v>1151</v>
      </c>
      <c r="O57" s="124" t="s">
        <v>26</v>
      </c>
      <c r="P57" s="79"/>
    </row>
    <row r="58" spans="1:16" s="7" customFormat="1" ht="24.75" customHeight="1" outlineLevel="1" x14ac:dyDescent="0.25">
      <c r="A58" s="144">
        <v>11</v>
      </c>
      <c r="B58" s="122" t="s">
        <v>2676</v>
      </c>
      <c r="C58" s="124" t="s">
        <v>32</v>
      </c>
      <c r="D58" s="63" t="s">
        <v>2699</v>
      </c>
      <c r="E58" s="145">
        <v>39839</v>
      </c>
      <c r="F58" s="145">
        <v>40178</v>
      </c>
      <c r="G58" s="160">
        <f t="shared" si="3"/>
        <v>11.3</v>
      </c>
      <c r="H58" s="64" t="s">
        <v>2700</v>
      </c>
      <c r="I58" s="121" t="s">
        <v>711</v>
      </c>
      <c r="J58" s="63" t="s">
        <v>713</v>
      </c>
      <c r="K58" s="66">
        <v>386312152</v>
      </c>
      <c r="L58" s="65" t="s">
        <v>26</v>
      </c>
      <c r="M58" s="67">
        <v>0.15</v>
      </c>
      <c r="N58" s="124" t="s">
        <v>1151</v>
      </c>
      <c r="O58" s="124" t="s">
        <v>26</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43883</v>
      </c>
      <c r="F114" s="145">
        <v>44196</v>
      </c>
      <c r="G114" s="160">
        <f>IF(AND(E114&lt;&gt;"",F114&lt;&gt;""),((F114-E114)/30),"")</f>
        <v>10.433333333333334</v>
      </c>
      <c r="H114" s="122" t="s">
        <v>2678</v>
      </c>
      <c r="I114" s="121" t="s">
        <v>163</v>
      </c>
      <c r="J114" s="121" t="s">
        <v>183</v>
      </c>
      <c r="K114" s="123">
        <v>2760309745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100729215.53999999</v>
      </c>
      <c r="F185" s="92"/>
      <c r="G185" s="93"/>
      <c r="H185" s="88"/>
      <c r="I185" s="90" t="s">
        <v>2627</v>
      </c>
      <c r="J185" s="166">
        <f>+SUM(M179:M183)</f>
        <v>0.02</v>
      </c>
      <c r="K185" s="236" t="s">
        <v>2628</v>
      </c>
      <c r="L185" s="236"/>
      <c r="M185" s="94">
        <f>+J185*(SUM(K20:K35))</f>
        <v>67152810.359999999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3019</v>
      </c>
      <c r="F193" s="5"/>
      <c r="G193" s="5"/>
      <c r="H193" s="147" t="s">
        <v>2682</v>
      </c>
      <c r="J193" s="5"/>
      <c r="K193" s="127">
        <v>39823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2683</v>
      </c>
      <c r="L211" s="21"/>
      <c r="M211" s="21"/>
      <c r="N211" s="21"/>
      <c r="O211" s="8"/>
    </row>
    <row r="212" spans="1:15" x14ac:dyDescent="0.25">
      <c r="A212" s="9"/>
      <c r="B212" s="27" t="s">
        <v>2619</v>
      </c>
      <c r="C212" s="147"/>
      <c r="D212" s="21"/>
      <c r="G212" s="27" t="s">
        <v>2621</v>
      </c>
      <c r="H212" s="148" t="s">
        <v>2680</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2020-12-29T21:08:55Z</cp:lastPrinted>
  <dcterms:created xsi:type="dcterms:W3CDTF">2020-10-14T21:57:42Z</dcterms:created>
  <dcterms:modified xsi:type="dcterms:W3CDTF">2020-12-29T21:11:18Z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