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naifestacion de Interes Bolivar\San Juan Nepomuceno\"/>
    </mc:Choice>
  </mc:AlternateContent>
  <xr:revisionPtr revIDLastSave="0" documentId="13_ncr:1_{1D65F3BA-C628-48F8-A7EF-CDE85BCB3D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<sst xmlns="http://schemas.openxmlformats.org/spreadsheetml/2006/main" count="3246" uniqueCount="2730">
  <si>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</si>
  <si>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</si>
  <si>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</si>
  <si>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</si>
  <si>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</si>
  <si>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</si>
  <si>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</si>
  <si>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</si>
  <si>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</si>
  <si>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</si>
  <si>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</si>
  <si>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</si>
  <si>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</si>
  <si>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</si>
  <si>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</si>
  <si>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</si>
  <si>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</si>
  <si>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</si>
  <si>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</si>
  <si>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</si>
  <si>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</si>
  <si>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</si>
  <si>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</si>
  <si>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</si>
  <si>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</si>
  <si>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</si>
  <si>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</si>
  <si>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</si>
  <si>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</si>
  <si>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</si>
  <si>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</si>
  <si>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</si>
  <si>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</si>
  <si>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</si>
  <si>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</si>
  <si>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</si>
  <si>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</si>
  <si>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</si>
  <si>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</si>
  <si>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</si>
  <si>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</si>
  <si>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</si>
  <si>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</si>
  <si>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</si>
  <si>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</si>
  <si>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</si>
  <si>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</si>
  <si>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</si>
  <si>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</si>
  <si>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</si>
  <si>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</si>
  <si>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</si>
  <si>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</si>
  <si>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</si>
  <si>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</si>
  <si>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</si>
  <si>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</si>
  <si>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</si>
  <si>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</si>
  <si>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</si>
  <si>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</si>
  <si>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</si>
  <si>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</si>
  <si>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</si>
  <si>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</si>
  <si>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</si>
  <si>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</si>
  <si>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</si>
  <si>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</si>
  <si>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</si>
  <si>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</si>
  <si>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</si>
  <si>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</si>
  <si>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</si>
  <si>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</si>
  <si>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</si>
  <si>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</si>
  <si>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</si>
  <si>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</si>
  <si>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</si>
  <si>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</si>
  <si>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</si>
  <si>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</si>
  <si>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</si>
  <si>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</si>
  <si>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</si>
  <si>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</si>
  <si>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</si>
  <si>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</si>
  <si>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</si>
  <si>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</si>
  <si>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</si>
  <si>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</si>
  <si>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</si>
  <si>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</si>
  <si>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</si>
  <si>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</si>
  <si>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</si>
  <si>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</si>
  <si>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</si>
  <si>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</si>
  <si>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</si>
  <si>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</si>
  <si>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</si>
  <si>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</si>
  <si>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</si>
  <si>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</si>
  <si>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</si>
  <si>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</si>
  <si>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</si>
  <si>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</si>
  <si>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</si>
  <si>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</si>
  <si>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</si>
  <si>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</si>
  <si>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</si>
  <si>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</si>
  <si>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</si>
  <si>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</si>
  <si>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</si>
  <si>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</si>
  <si>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</si>
  <si>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</si>
  <si>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</si>
  <si>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</si>
  <si>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</si>
  <si>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</si>
  <si>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</si>
  <si>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</si>
  <si>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</si>
  <si>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</si>
  <si>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</si>
  <si>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</si>
  <si>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</si>
  <si>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</si>
  <si>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</si>
  <si>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</si>
  <si>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</si>
  <si>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</si>
  <si>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</si>
  <si>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</si>
  <si>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</si>
  <si>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</si>
  <si>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</si>
  <si>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</si>
  <si>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</si>
  <si>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</si>
  <si>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</si>
  <si>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</si>
  <si>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</si>
  <si>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</si>
  <si>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</si>
  <si>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</si>
  <si>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</si>
  <si>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</si>
  <si>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</si>
  <si>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</si>
  <si>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</si>
  <si>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</si>
  <si>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</si>
  <si>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</si>
  <si>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</si>
  <si>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</si>
  <si>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</si>
  <si>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</si>
  <si>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</si>
  <si>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</si>
  <si>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</si>
  <si>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</si>
  <si>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</si>
  <si>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</si>
  <si>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</si>
  <si>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</si>
  <si>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</si>
  <si>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</si>
  <si>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</si>
  <si>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</si>
  <si>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</si>
  <si>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</si>
  <si>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</si>
  <si>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</si>
  <si>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</si>
  <si>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</si>
  <si>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</si>
  <si>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</si>
  <si>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</si>
  <si>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</si>
  <si>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</si>
  <si>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</si>
  <si>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</si>
  <si>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</si>
  <si>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</si>
  <si>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</si>
  <si>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</si>
  <si>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</si>
  <si>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</si>
  <si>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</si>
  <si>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</si>
  <si>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</si>
  <si>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</si>
  <si>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</si>
  <si>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</si>
  <si>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</si>
  <si>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</si>
  <si>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</si>
  <si>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</si>
  <si>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</si>
  <si>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</si>
  <si>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</si>
  <si>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</si>
  <si>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</si>
  <si>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</si>
  <si>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</si>
  <si>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</si>
  <si>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</si>
  <si>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</si>
  <si>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</si>
  <si>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</si>
  <si>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</si>
  <si>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</si>
  <si>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</si>
  <si>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</si>
  <si>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</si>
  <si>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</si>
  <si>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</si>
  <si>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</si>
  <si>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</si>
  <si>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</si>
  <si>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</si>
  <si>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</si>
  <si>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</si>
  <si>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</si>
  <si>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</si>
  <si>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</si>
  <si>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</si>
  <si>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</si>
  <si>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</si>
  <si>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</si>
  <si>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</si>
  <si>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</si>
  <si>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</si>
  <si>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</si>
  <si>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</si>
  <si>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</si>
  <si>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</si>
  <si>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</si>
  <si>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</si>
  <si>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</si>
  <si>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</si>
  <si>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</si>
  <si>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</si>
  <si>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</si>
  <si>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</si>
  <si>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</si>
  <si>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</si>
  <si>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</si>
  <si>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</si>
  <si>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</si>
  <si>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</si>
  <si>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</si>
  <si>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</si>
  <si>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</si>
  <si>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</si>
  <si>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</si>
  <si>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</si>
  <si>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</si>
  <si>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</si>
  <si>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</si>
  <si>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</si>
  <si>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</si>
  <si>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</si>
  <si>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</si>
  <si>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</si>
  <si>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</si>
  <si>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</si>
  <si>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</si>
  <si>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</si>
  <si>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</si>
  <si>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</si>
  <si>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</si>
  <si>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</si>
  <si>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</si>
  <si>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</si>
  <si>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</si>
  <si>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</si>
  <si>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</si>
  <si>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</si>
  <si>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</si>
  <si>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</si>
  <si>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</si>
  <si>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</si>
  <si>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</si>
  <si>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</si>
  <si>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</si>
  <si>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</si>
  <si>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</si>
  <si>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</si>
  <si>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</si>
  <si>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</si>
  <si>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</si>
  <si>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</si>
  <si>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</si>
  <si>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</si>
  <si>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</si>
  <si>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</si>
  <si>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</si>
  <si>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</si>
  <si>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</si>
  <si>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</si>
  <si>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</si>
  <si>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</si>
  <si>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</si>
  <si>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</si>
  <si>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</si>
  <si>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</si>
  <si>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</si>
  <si>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</si>
  <si>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</si>
  <si>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</si>
  <si>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</si>
  <si>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</si>
  <si>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</si>
  <si>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</si>
  <si>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</si>
  <si>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</si>
  <si>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</si>
  <si>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</si>
  <si>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</si>
  <si>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</si>
  <si>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</si>
  <si>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</si>
  <si>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</si>
  <si>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</si>
  <si>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</si>
  <si>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</si>
  <si>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</si>
  <si>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</si>
  <si>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</si>
  <si>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</si>
  <si>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</si>
  <si>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</si>
  <si>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</si>
  <si>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</si>
  <si>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</si>
  <si>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</si>
  <si>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</si>
  <si>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</si>
  <si>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</si>
  <si>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</si>
  <si>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</si>
  <si>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</si>
  <si>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</si>
  <si>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</si>
  <si>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</si>
  <si>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</si>
  <si>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</si>
  <si>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</si>
  <si>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</si>
  <si>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</si>
  <si>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</si>
  <si>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</si>
  <si>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</si>
  <si>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</si>
  <si>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</si>
  <si>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</si>
  <si>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</si>
  <si>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</si>
  <si>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</si>
  <si>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</si>
  <si>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</si>
  <si>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</si>
  <si>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</si>
  <si>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</si>
  <si>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</si>
  <si>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</si>
  <si>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</si>
  <si>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</si>
  <si>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</si>
  <si>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</si>
  <si>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</si>
  <si>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</si>
  <si>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</si>
  <si>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</si>
  <si>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</si>
  <si>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</si>
  <si>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</si>
  <si>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</si>
  <si>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</si>
  <si>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</si>
  <si>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</si>
  <si>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</si>
  <si>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</si>
  <si>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</si>
  <si>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</si>
  <si>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</si>
  <si>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</si>
  <si>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</si>
  <si>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</si>
  <si>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</si>
  <si>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</si>
  <si>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</si>
  <si>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</si>
  <si>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</si>
  <si>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</si>
  <si>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</si>
  <si>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</si>
  <si>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</si>
  <si>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</si>
  <si>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</si>
  <si>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</si>
  <si>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</si>
  <si>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</si>
  <si>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</si>
  <si>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</si>
  <si>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</si>
  <si>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</si>
  <si>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</si>
  <si>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</si>
  <si>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</si>
  <si>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</si>
  <si>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</si>
  <si>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</si>
  <si>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</si>
  <si>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</si>
  <si>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</si>
  <si>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</si>
  <si>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</si>
  <si>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</si>
  <si>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</si>
  <si>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</si>
  <si>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</si>
  <si>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</si>
  <si>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</si>
  <si>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</si>
  <si>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</si>
  <si>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</si>
  <si>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</si>
  <si>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</si>
  <si>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</si>
  <si>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</si>
  <si>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</si>
  <si>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</si>
  <si>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</si>
  <si>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</si>
  <si>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</si>
  <si>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</si>
  <si>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</si>
  <si>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</si>
  <si>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</si>
  <si>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</si>
  <si>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</si>
  <si>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</si>
  <si>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</si>
  <si>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</si>
  <si>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</si>
  <si>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</si>
  <si>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</si>
  <si>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</si>
  <si>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</si>
  <si>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</si>
  <si>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</si>
  <si>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</si>
  <si>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</si>
  <si>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</si>
  <si>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</si>
  <si>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</si>
  <si>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</si>
  <si>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</si>
  <si>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</si>
  <si>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</si>
  <si>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</si>
  <si>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</si>
  <si>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</si>
  <si>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</si>
  <si>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</si>
  <si>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</si>
  <si>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</si>
  <si>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</si>
  <si>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</si>
  <si>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</si>
  <si>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</si>
  <si>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</si>
  <si>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</si>
  <si>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</si>
  <si>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</si>
  <si>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</si>
  <si>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</si>
  <si>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</si>
  <si>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</si>
  <si>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</si>
  <si>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</si>
  <si>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</si>
  <si>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</si>
  <si>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</si>
  <si>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</si>
  <si>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</si>
  <si>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</si>
  <si>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</si>
  <si>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</si>
  <si>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</si>
  <si>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</si>
  <si>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</si>
  <si>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</si>
  <si>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</si>
  <si>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</si>
  <si>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</si>
  <si>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</si>
  <si>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</si>
  <si>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</si>
  <si>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</si>
  <si>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</si>
  <si>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</si>
  <si>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</si>
  <si>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</si>
  <si>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</si>
  <si>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</si>
  <si>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</si>
  <si>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</si>
  <si>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</si>
  <si>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</si>
  <si>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</si>
  <si>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</si>
  <si>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</si>
  <si>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</si>
  <si>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</si>
  <si>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</si>
  <si>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</si>
  <si>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</si>
  <si>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</si>
  <si>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</si>
  <si>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</si>
  <si>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</si>
  <si>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</si>
  <si>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</si>
  <si>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</si>
  <si>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</si>
  <si>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</si>
  <si>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</si>
  <si>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</si>
  <si>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</si>
  <si>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</si>
  <si>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</si>
  <si>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</si>
  <si>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</si>
  <si>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</si>
  <si>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</si>
  <si>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</si>
  <si>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</si>
  <si>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</si>
  <si>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</si>
  <si>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</si>
  <si>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</si>
  <si>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</si>
  <si>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</si>
  <si>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</si>
  <si>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</si>
  <si>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</si>
  <si>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</si>
  <si>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</si>
  <si>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</si>
  <si>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</si>
  <si>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</si>
  <si>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</si>
  <si>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</si>
  <si>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</si>
  <si>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</si>
  <si>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</si>
  <si>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</si>
  <si>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</si>
  <si>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</si>
  <si>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</si>
  <si>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</si>
  <si>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</si>
  <si>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</si>
  <si>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</si>
  <si>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</si>
  <si>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</si>
  <si>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</si>
  <si>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</si>
  <si>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</si>
  <si>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</si>
  <si>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</si>
  <si>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</si>
  <si>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</si>
  <si>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</si>
  <si>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</si>
  <si>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</si>
  <si>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</si>
  <si>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</si>
  <si>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</si>
  <si>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</si>
  <si>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</si>
  <si>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</si>
  <si>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</si>
  <si>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</si>
  <si>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</si>
  <si>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</si>
  <si>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</si>
  <si>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</si>
  <si>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</si>
  <si>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</si>
  <si>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</si>
  <si>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</si>
  <si>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</si>
  <si>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</si>
  <si>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</si>
  <si>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</si>
  <si>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</si>
  <si>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</si>
  <si>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</si>
  <si>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</si>
  <si>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</si>
  <si>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</si>
  <si>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</si>
  <si>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</si>
  <si>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</si>
  <si>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</si>
  <si>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</si>
  <si>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</si>
  <si>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</si>
  <si>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</si>
  <si>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</si>
  <si>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</si>
  <si>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</si>
  <si>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</si>
  <si>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</si>
  <si>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</si>
  <si>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</si>
  <si>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</si>
  <si>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</si>
  <si>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</si>
  <si>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</si>
  <si>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</si>
  <si>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</si>
  <si>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</si>
  <si>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</si>
  <si>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</si>
  <si>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</si>
  <si>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</si>
  <si>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</si>
  <si>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</si>
  <si>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</si>
  <si>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</si>
  <si>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</si>
  <si>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</si>
  <si>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</si>
  <si>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</si>
  <si>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</si>
  <si>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</si>
  <si>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</si>
  <si>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</si>
  <si>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</si>
  <si>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</si>
  <si>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</si>
  <si>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</si>
  <si>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</si>
  <si>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</si>
  <si>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</si>
  <si>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</si>
  <si>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</si>
  <si>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</si>
  <si>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</si>
  <si>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</si>
  <si>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</si>
  <si>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</si>
  <si>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</si>
  <si>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</si>
  <si>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</si>
  <si>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</si>
  <si>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</si>
  <si>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</si>
  <si>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</si>
  <si>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</si>
  <si>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</si>
  <si>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</si>
  <si>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</si>
  <si>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</si>
  <si>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</si>
  <si>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</si>
  <si>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</si>
  <si>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</si>
  <si>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</si>
  <si>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</si>
  <si>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</si>
  <si>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</si>
  <si>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</si>
  <si>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</si>
  <si>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</si>
  <si>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</si>
  <si>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</si>
  <si>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</si>
  <si>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</si>
  <si>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</si>
  <si>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</si>
  <si>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</si>
  <si>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</si>
  <si>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</si>
  <si>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</si>
  <si>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</si>
  <si>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</si>
  <si>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</si>
  <si>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</si>
  <si>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</si>
  <si>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</si>
  <si>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</si>
  <si>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</si>
  <si>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</si>
  <si>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</si>
  <si>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</si>
  <si>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</si>
  <si>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</si>
  <si>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</si>
  <si>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</si>
  <si>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</si>
  <si>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</si>
  <si>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</si>
  <si>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</si>
  <si>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</si>
  <si>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</si>
  <si>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</si>
  <si>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</si>
  <si>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</si>
  <si>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</si>
  <si>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</si>
  <si>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</si>
  <si>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</si>
  <si>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</si>
  <si>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</si>
  <si>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</si>
  <si>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</si>
  <si>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</si>
  <si>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</si>
  <si>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</si>
  <si>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</si>
  <si>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</si>
  <si>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</si>
  <si>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</si>
  <si>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</si>
  <si>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</si>
  <si>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</si>
  <si>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</si>
  <si>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</si>
  <si>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</si>
  <si>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</si>
  <si>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</si>
  <si>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</si>
  <si>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</si>
  <si>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</si>
  <si>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</si>
  <si>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</si>
  <si>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</si>
  <si>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</si>
  <si>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</si>
  <si>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</si>
  <si>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</si>
  <si>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</si>
  <si>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</si>
  <si>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</si>
  <si>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</si>
  <si>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</si>
  <si>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</si>
  <si>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</si>
  <si>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</si>
  <si>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</si>
  <si>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</si>
  <si>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</si>
  <si>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</si>
  <si>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</si>
  <si>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</si>
  <si>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</si>
  <si>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</si>
  <si>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</si>
  <si>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</si>
  <si>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</si>
  <si>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</si>
  <si>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</si>
  <si>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</si>
  <si>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</si>
  <si>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</si>
  <si>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</si>
  <si>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</si>
  <si>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</si>
  <si>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</si>
  <si>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</si>
  <si>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</si>
  <si>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</si>
  <si>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</si>
  <si>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</si>
  <si>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</si>
  <si>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</si>
  <si>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</si>
  <si>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</si>
  <si>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</si>
  <si>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</si>
  <si>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</si>
  <si>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</si>
  <si>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</si>
  <si>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</si>
  <si>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</si>
  <si>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</si>
  <si>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</si>
  <si>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</si>
  <si>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</si>
  <si>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</si>
  <si>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</si>
  <si>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</si>
  <si>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</si>
  <si>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</si>
  <si>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</si>
  <si>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</si>
  <si>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</si>
  <si>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</si>
  <si>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</si>
  <si>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</si>
  <si>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</si>
  <si>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</si>
  <si>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</si>
  <si>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</si>
  <si>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</si>
  <si>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</si>
  <si>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</si>
  <si>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</si>
  <si>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</si>
  <si>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</si>
  <si>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</si>
  <si>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</si>
  <si>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</si>
  <si>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</si>
  <si>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</si>
  <si>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</si>
  <si>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</si>
  <si>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</si>
  <si>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</si>
  <si>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</si>
  <si>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</si>
  <si>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</si>
  <si>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</si>
  <si>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</si>
  <si>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</si>
  <si>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</si>
  <si>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</si>
  <si>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</si>
  <si>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</si>
  <si>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</si>
  <si>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</si>
  <si>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</si>
  <si>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</si>
  <si>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</si>
  <si>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</si>
  <si>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</si>
  <si>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</si>
  <si>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</si>
  <si>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</si>
  <si>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</si>
  <si>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</si>
  <si>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</si>
  <si>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</si>
  <si>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</si>
  <si>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</si>
  <si>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</si>
  <si>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</si>
  <si>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</si>
  <si>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</si>
  <si>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</si>
  <si>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</si>
  <si>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</si>
  <si>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</si>
  <si>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</si>
  <si>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</si>
  <si>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</si>
  <si>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</si>
  <si>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</si>
  <si>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</si>
  <si>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</si>
  <si>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</si>
  <si>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</si>
  <si>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</si>
  <si>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</si>
  <si>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</si>
  <si>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</si>
  <si>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</si>
  <si>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</si>
  <si>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</si>
  <si>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</si>
  <si>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</si>
  <si>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</si>
  <si>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</si>
  <si>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</si>
  <si>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</si>
  <si>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</si>
  <si>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</si>
  <si>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</si>
  <si>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</si>
  <si>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</si>
  <si>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</si>
  <si>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</si>
  <si>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</si>
  <si>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</si>
  <si>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</si>
  <si>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</si>
  <si>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</si>
  <si>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</si>
  <si>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</si>
  <si>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</si>
  <si>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</si>
  <si>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</si>
  <si>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</si>
  <si>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</si>
  <si>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</si>
  <si>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</si>
  <si>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</si>
  <si>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</si>
  <si>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</si>
  <si>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</si>
  <si>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</si>
  <si>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</si>
  <si>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</si>
  <si>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</si>
  <si>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</si>
  <si>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</si>
  <si>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</si>
  <si>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</si>
  <si>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</si>
  <si>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</si>
  <si>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</si>
  <si>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</si>
  <si>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</si>
  <si>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</si>
  <si>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</si>
  <si>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</si>
  <si>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</si>
  <si>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</si>
  <si>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</si>
  <si>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</si>
  <si>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</si>
  <si>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</si>
  <si>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</si>
  <si>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</si>
  <si>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</si>
  <si>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</si>
  <si>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</si>
  <si>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</si>
  <si>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</si>
  <si>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</si>
  <si>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</si>
  <si>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</si>
  <si>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</si>
  <si>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</si>
  <si>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</si>
  <si>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</si>
  <si>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</si>
  <si>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</si>
  <si>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</si>
  <si>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</si>
  <si>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</si>
  <si>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</si>
  <si>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</si>
  <si>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</si>
  <si>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</si>
  <si>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</si>
  <si>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</si>
  <si>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</si>
  <si>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</si>
  <si>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</si>
  <si>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</si>
  <si>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</si>
  <si>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</si>
  <si>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</si>
  <si>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</si>
  <si>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</si>
  <si>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</si>
  <si>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</si>
  <si>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</si>
  <si>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</si>
  <si>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</si>
  <si>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</si>
  <si>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</si>
  <si>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</si>
  <si>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</si>
  <si>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</si>
  <si>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</si>
  <si>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</si>
  <si>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</si>
  <si>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</si>
  <si>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</si>
  <si>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</si>
  <si>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</si>
  <si>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</si>
  <si>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</si>
  <si>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</si>
  <si>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</si>
  <si>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</si>
  <si>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</si>
  <si>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</si>
  <si>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</si>
  <si>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</si>
  <si>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</si>
  <si>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</si>
  <si>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</si>
  <si>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</si>
  <si>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</si>
  <si>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</si>
  <si>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</si>
  <si>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</si>
  <si>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</si>
  <si>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</si>
  <si>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</si>
  <si>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</si>
  <si>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</si>
  <si>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</si>
  <si>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</si>
  <si>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</si>
  <si>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</si>
  <si>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</si>
  <si>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</si>
  <si>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</si>
  <si>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</si>
  <si>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</si>
  <si>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</si>
  <si>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</si>
  <si>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</si>
  <si>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</si>
  <si>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</si>
  <si>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</si>
  <si>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</si>
  <si>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</si>
  <si>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</si>
  <si>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</si>
  <si>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</si>
  <si>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</si>
  <si>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</si>
  <si>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</si>
  <si>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</si>
  <si>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</si>
  <si>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</si>
  <si>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</si>
  <si>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</si>
  <si>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</si>
  <si>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</si>
  <si>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</si>
  <si>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</si>
  <si>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</si>
  <si>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</si>
  <si>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</si>
  <si>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</si>
  <si>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</si>
  <si>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</si>
  <si>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</si>
  <si>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</si>
  <si>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</si>
  <si>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</si>
  <si>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</si>
  <si>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</si>
  <si>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</si>
  <si>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</si>
  <si>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</si>
  <si>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</si>
  <si>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</si>
  <si>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</si>
  <si>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</si>
  <si>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</si>
  <si>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</si>
  <si>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</si>
  <si>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</si>
  <si>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</si>
  <si>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</si>
  <si>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</si>
  <si>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</si>
  <si>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</si>
  <si>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</si>
  <si>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</si>
  <si>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</si>
  <si>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</si>
  <si>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</si>
  <si>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</si>
  <si>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</si>
  <si>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</si>
  <si>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</si>
  <si>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</si>
  <si>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</si>
  <si>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</si>
  <si>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</si>
  <si>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</si>
  <si>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</si>
  <si>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</si>
  <si>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</si>
  <si>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</si>
  <si>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</si>
  <si>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</si>
  <si>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</si>
  <si>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</si>
  <si>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</si>
  <si>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</si>
  <si>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</si>
  <si>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</si>
  <si>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</si>
  <si>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</si>
  <si>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</si>
  <si>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</si>
  <si>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</si>
  <si>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</si>
  <si>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</si>
  <si>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</si>
  <si>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</si>
  <si>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</si>
  <si>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</si>
  <si>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</si>
  <si>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</si>
  <si>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</si>
  <si>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</si>
  <si>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</si>
  <si>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</si>
  <si>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</si>
  <si>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</si>
  <si>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</si>
  <si>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</si>
  <si>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</si>
  <si>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</si>
  <si>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</si>
  <si>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</si>
  <si>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</si>
  <si>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</si>
  <si>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</si>
  <si>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</si>
  <si>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</si>
  <si>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</si>
  <si>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</si>
  <si>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</si>
  <si>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</si>
  <si>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</si>
  <si>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</si>
  <si>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</si>
  <si>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</si>
  <si>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</si>
  <si>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</si>
  <si>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</si>
  <si>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</si>
  <si>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</si>
  <si>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</si>
  <si>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</si>
  <si>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</si>
  <si>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</si>
  <si>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</si>
  <si>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</si>
  <si>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</si>
  <si>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</si>
  <si>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</si>
  <si>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</si>
  <si>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</si>
  <si>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</si>
  <si>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</si>
  <si>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</si>
  <si>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</si>
  <si>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</si>
  <si>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</si>
  <si>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</si>
  <si>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</si>
  <si>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</si>
  <si>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</si>
  <si>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</si>
  <si>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</si>
  <si>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</si>
  <si>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</si>
  <si>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</si>
  <si>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</si>
  <si>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</si>
  <si>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</si>
  <si>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</si>
  <si>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</si>
  <si>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</si>
  <si>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</si>
  <si>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</si>
  <si>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</si>
  <si>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</si>
  <si>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</si>
  <si>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</si>
  <si>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</si>
  <si>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</si>
  <si>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</si>
  <si>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</si>
  <si>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</si>
  <si>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</si>
  <si>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</si>
  <si>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</si>
  <si>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</si>
  <si>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</si>
  <si>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</si>
  <si>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</si>
  <si>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</si>
  <si>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</si>
  <si>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</si>
  <si>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</si>
  <si>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</si>
  <si>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</si>
  <si>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</si>
  <si>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</si>
  <si>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</si>
  <si>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</si>
  <si>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</si>
  <si>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</si>
  <si>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</si>
  <si>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</si>
  <si>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</si>
  <si>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</si>
  <si>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</si>
  <si>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</si>
  <si>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</si>
  <si>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</si>
  <si>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</si>
  <si>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</si>
  <si>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</si>
  <si>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</si>
  <si>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</si>
  <si>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</si>
  <si>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</si>
  <si>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</si>
  <si>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</si>
  <si>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</si>
  <si>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</si>
  <si>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</si>
  <si>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</si>
  <si>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</si>
  <si>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</si>
  <si>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</si>
  <si>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</si>
  <si>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</si>
  <si>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</si>
  <si>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</si>
  <si>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</si>
  <si>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</si>
  <si>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</si>
  <si>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</si>
  <si>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</si>
  <si>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</si>
  <si>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</si>
  <si>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</si>
  <si>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</si>
  <si>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</si>
  <si>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</si>
  <si>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</si>
  <si>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</si>
  <si>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</si>
  <si>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</si>
  <si>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</si>
  <si>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</si>
  <si>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</si>
  <si>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</si>
  <si>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</si>
  <si>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</si>
  <si>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</si>
  <si>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</si>
  <si>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</si>
  <si>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</si>
  <si>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</si>
  <si>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</si>
  <si>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</si>
  <si>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</si>
  <si>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</si>
  <si>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</si>
  <si>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</si>
  <si>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</si>
  <si>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</si>
  <si>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</si>
  <si>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</si>
  <si>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</si>
  <si>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</si>
  <si>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</si>
  <si>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</si>
  <si>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</si>
  <si>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</si>
  <si>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</si>
  <si>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</si>
  <si>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</si>
  <si>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</si>
  <si>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</si>
  <si>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</si>
  <si>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</si>
  <si>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</si>
  <si>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</si>
  <si>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</si>
  <si>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</si>
  <si>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</si>
  <si>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</si>
  <si>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</si>
  <si>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</si>
  <si>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</si>
  <si>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</si>
  <si>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</si>
  <si>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</si>
  <si>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</si>
  <si>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</si>
  <si>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</si>
  <si>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</si>
  <si>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</si>
  <si>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</si>
  <si>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</si>
  <si>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</si>
  <si>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</si>
  <si>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</si>
  <si>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</si>
  <si>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</si>
  <si>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</si>
  <si>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</si>
  <si>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</si>
  <si>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</si>
  <si>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</si>
  <si>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</si>
  <si>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</si>
  <si>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</si>
  <si>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</si>
  <si>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</si>
  <si>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</si>
  <si>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</si>
  <si>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</si>
  <si>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</si>
  <si>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</si>
  <si>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</si>
  <si>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</si>
  <si>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</si>
  <si>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</si>
  <si>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</si>
  <si>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</si>
  <si>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</si>
  <si>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</si>
  <si>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</si>
  <si>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</si>
  <si>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</si>
  <si>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</si>
  <si>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</si>
  <si>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</si>
  <si>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</si>
  <si>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</si>
  <si>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</si>
  <si>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</si>
  <si>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</si>
  <si>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</si>
  <si>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</si>
  <si>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</si>
  <si>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</si>
  <si>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</si>
  <si>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</si>
  <si>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</si>
  <si>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</si>
  <si>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</si>
  <si>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</si>
  <si>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</si>
  <si>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</si>
  <si>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</si>
  <si>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</si>
  <si>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</si>
  <si>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</si>
  <si>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</si>
  <si>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</si>
  <si>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</si>
  <si>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</si>
  <si>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</si>
  <si>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</si>
  <si>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</si>
  <si>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</si>
  <si>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</si>
  <si>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</si>
  <si>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</si>
  <si>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</si>
  <si>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</si>
  <si>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</si>
  <si>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</si>
  <si>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</si>
  <si>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</si>
  <si>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</si>
  <si>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</si>
  <si>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</si>
  <si>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</si>
  <si>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</si>
  <si>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</si>
  <si>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</si>
  <si>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</si>
  <si>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</si>
  <si>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</si>
  <si>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</si>
  <si>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</si>
  <si>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</si>
  <si>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</si>
  <si>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</si>
  <si>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</si>
  <si>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</si>
  <si>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</si>
  <si>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</si>
  <si>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</si>
  <si>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</si>
  <si>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</si>
  <si>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</si>
  <si>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</si>
  <si>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</si>
  <si>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</si>
  <si>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</si>
  <si>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</si>
  <si>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</si>
  <si>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</si>
  <si>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</si>
  <si>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</si>
  <si>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</si>
  <si>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</si>
  <si>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</si>
  <si>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</si>
  <si>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</si>
  <si>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</si>
  <si>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</si>
  <si>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</si>
  <si>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</si>
  <si>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</si>
  <si>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</si>
  <si>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</si>
  <si>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</si>
  <si>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</si>
  <si>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</si>
  <si>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</si>
  <si>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</si>
  <si>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</si>
  <si>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</si>
  <si>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</si>
  <si>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</si>
  <si>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</si>
  <si>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</si>
  <si>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</si>
  <si>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</si>
  <si>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</si>
  <si>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</si>
  <si>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</si>
  <si>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</si>
  <si>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</si>
  <si>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</si>
  <si>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</si>
  <si>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</si>
  <si>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</si>
  <si>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</si>
  <si>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</si>
  <si>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</si>
  <si>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</si>
  <si>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</si>
  <si>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</si>
  <si>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</si>
  <si>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</si>
  <si>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</si>
  <si>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</si>
  <si>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</si>
  <si>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</si>
  <si>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</si>
  <si>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</si>
  <si>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</si>
  <si>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</si>
  <si>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</si>
  <si>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</si>
  <si>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</si>
  <si>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</si>
  <si>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</si>
  <si>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</si>
  <si>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</si>
  <si>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</si>
  <si>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</si>
  <si>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</si>
  <si>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</si>
  <si>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</si>
  <si>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</si>
  <si>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</si>
  <si>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</si>
  <si>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</si>
  <si>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</si>
  <si>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</si>
  <si>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</si>
  <si>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</si>
  <si>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</si>
  <si>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</si>
  <si>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</si>
  <si>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</si>
  <si>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</si>
  <si>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</si>
  <si>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</si>
  <si>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</si>
  <si>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</si>
  <si>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</si>
  <si>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</si>
  <si>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</si>
  <si>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</si>
  <si>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</si>
  <si>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</si>
  <si>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</si>
  <si>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</si>
  <si>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</si>
  <si>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</si>
  <si>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</si>
  <si>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</si>
  <si>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</si>
  <si>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</si>
  <si>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</si>
  <si>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</si>
  <si>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</si>
  <si>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</si>
  <si>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</si>
  <si>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</si>
  <si>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</si>
  <si>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</si>
  <si>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</si>
  <si>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</si>
  <si>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</si>
  <si>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</si>
  <si>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</si>
  <si>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</si>
  <si>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</si>
  <si>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</si>
  <si>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</si>
  <si>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</si>
  <si>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</si>
  <si>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</si>
  <si>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</si>
  <si>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</si>
  <si>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</si>
  <si>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</si>
  <si>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</si>
  <si>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</si>
  <si>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</si>
  <si>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</si>
  <si>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</si>
  <si>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</si>
  <si>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</si>
  <si>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</si>
  <si>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</si>
  <si>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</si>
  <si>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</si>
  <si>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</si>
  <si>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</si>
  <si>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</si>
  <si>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</si>
  <si>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</si>
  <si>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</si>
  <si>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</si>
  <si>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</si>
  <si>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</si>
  <si>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</si>
  <si>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</si>
  <si>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</si>
  <si>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</si>
  <si>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</si>
  <si>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</si>
  <si>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</si>
  <si>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</si>
  <si>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</si>
  <si>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</si>
  <si>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</si>
  <si>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</si>
  <si>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</si>
  <si>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</si>
  <si>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</si>
  <si>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</si>
  <si>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</si>
  <si>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</si>
  <si>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</si>
  <si>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</si>
  <si>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</si>
  <si>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</si>
  <si>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</si>
  <si>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</si>
  <si>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</si>
  <si>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</si>
  <si>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</si>
  <si>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</si>
  <si>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</si>
  <si>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</si>
  <si>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</si>
  <si>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</si>
  <si>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</si>
  <si>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</si>
  <si>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</si>
  <si>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</si>
  <si>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</si>
  <si>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</si>
  <si>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</si>
  <si>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</si>
  <si>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</si>
  <si>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</si>
  <si>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</si>
  <si>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</si>
  <si>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</si>
  <si>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</si>
  <si>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</si>
  <si>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</si>
  <si>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</si>
  <si>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</si>
  <si>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</si>
  <si>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</si>
  <si>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</si>
  <si>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</si>
  <si>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</si>
  <si>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</si>
  <si>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</si>
  <si>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</si>
  <si>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</si>
  <si>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</si>
  <si>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</si>
  <si>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</si>
  <si>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</si>
  <si>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</si>
  <si>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</si>
  <si>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</si>
  <si>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</si>
  <si>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</si>
  <si>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</si>
  <si>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</si>
  <si>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</si>
  <si>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</si>
  <si>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</si>
  <si>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</si>
  <si>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</si>
  <si>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</si>
  <si>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</si>
  <si>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</si>
  <si>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</si>
  <si>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</si>
  <si>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</si>
  <si>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</si>
  <si>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</si>
  <si>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</si>
  <si>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</si>
  <si>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</si>
  <si>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</si>
  <si>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</si>
  <si>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</si>
  <si>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</si>
  <si>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</si>
  <si>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</si>
  <si>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</si>
  <si>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</si>
  <si>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</si>
  <si>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</si>
  <si>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</si>
  <si>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</si>
  <si>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</si>
  <si>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</si>
  <si>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</si>
  <si>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</si>
  <si>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</si>
  <si>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</si>
  <si>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</si>
  <si>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</si>
  <si>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</si>
  <si>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</si>
  <si>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</si>
  <si>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</si>
  <si>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</si>
  <si>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</si>
  <si>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</si>
  <si>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</si>
  <si>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</si>
  <si>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</si>
  <si>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</si>
  <si>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</si>
  <si>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</si>
  <si>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</si>
  <si>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</si>
  <si>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</si>
  <si>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</si>
  <si>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</si>
  <si>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</si>
  <si>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</si>
  <si>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</si>
  <si>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</si>
  <si>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</si>
  <si>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</si>
  <si>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</si>
  <si>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</si>
  <si>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</si>
  <si>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</si>
  <si>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</si>
  <si>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</si>
  <si>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</si>
  <si>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</si>
  <si>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</si>
  <si>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</si>
  <si>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</si>
  <si>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</si>
  <si>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</si>
  <si>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</si>
  <si>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</si>
  <si>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</si>
  <si>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</si>
  <si>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</si>
  <si>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</si>
  <si>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</si>
  <si>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</si>
  <si>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</si>
  <si>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</si>
  <si>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</si>
  <si>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</si>
  <si>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</si>
  <si>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</si>
  <si>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</si>
  <si>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</si>
  <si>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</si>
  <si>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</si>
  <si>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</si>
  <si>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</si>
  <si>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</si>
  <si>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</si>
  <si>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</si>
  <si>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</si>
  <si>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</si>
  <si>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</si>
  <si>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</si>
  <si>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</si>
  <si>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</si>
  <si>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</si>
  <si>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</si>
  <si>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</si>
  <si>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</si>
  <si>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</si>
  <si>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</si>
  <si>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</si>
  <si>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</si>
  <si>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</si>
  <si>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</si>
  <si>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</si>
  <si>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</si>
  <si>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</si>
  <si>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</si>
  <si>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</si>
  <si>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</si>
  <si>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</si>
  <si>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</si>
  <si>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</si>
  <si>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</si>
  <si>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</si>
  <si>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</si>
  <si>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</si>
  <si>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</si>
  <si>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</si>
  <si>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</si>
  <si>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</si>
  <si>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</si>
  <si>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</si>
  <si>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</si>
  <si>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</si>
  <si>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</si>
  <si>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</si>
  <si>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</si>
  <si>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</si>
  <si>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</si>
  <si>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</si>
  <si>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</si>
  <si>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</si>
  <si>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</si>
  <si>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</si>
  <si>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</si>
  <si>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</si>
  <si>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</si>
  <si>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</si>
  <si>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</si>
  <si>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</si>
  <si>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</si>
  <si>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</si>
  <si>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</si>
  <si>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</si>
  <si>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</si>
  <si>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</si>
  <si>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</si>
  <si>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</si>
  <si>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</si>
  <si>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</si>
  <si>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</si>
  <si>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</si>
  <si>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</si>
  <si>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</si>
  <si>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</si>
  <si>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</si>
  <si>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</si>
  <si>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</si>
  <si>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</si>
  <si>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</si>
  <si>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</si>
  <si>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</si>
  <si>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</si>
  <si>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</si>
  <si>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</si>
  <si>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</si>
  <si>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</si>
  <si>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</si>
  <si>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</si>
  <si>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</si>
  <si>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</si>
  <si>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</si>
  <si>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</si>
  <si>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</si>
  <si>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</si>
  <si>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</si>
  <si>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</si>
  <si>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</si>
  <si>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</si>
  <si>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</si>
  <si>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</si>
  <si>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</si>
  <si>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</si>
  <si>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</si>
  <si>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</si>
  <si>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</si>
  <si>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</si>
  <si>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</si>
  <si>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</si>
  <si>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</si>
  <si>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</si>
  <si>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</si>
  <si>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</si>
  <si>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</si>
  <si>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</si>
  <si>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</si>
  <si>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</si>
  <si>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</si>
  <si>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</si>
  <si>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</si>
  <si>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</si>
  <si>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</si>
  <si>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</si>
  <si>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</si>
  <si>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</si>
  <si>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</si>
  <si>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</si>
  <si>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</si>
  <si>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</si>
  <si>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</si>
  <si>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</si>
  <si>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</si>
  <si>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</si>
  <si>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</si>
  <si>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</si>
  <si>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</si>
  <si>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</si>
  <si>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</si>
  <si>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</si>
  <si>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</si>
  <si>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</si>
  <si>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</si>
  <si>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</si>
  <si>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</si>
  <si>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</si>
  <si>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</si>
  <si>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</si>
  <si>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</si>
  <si>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</si>
  <si>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</si>
  <si>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</si>
  <si>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</si>
  <si>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</si>
  <si>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</si>
  <si>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</si>
  <si>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</si>
  <si>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</si>
  <si>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</si>
  <si>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</si>
  <si>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</si>
  <si>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</si>
  <si>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</si>
  <si>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</si>
  <si>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</si>
  <si>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</si>
  <si>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</si>
  <si>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</si>
  <si>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</si>
  <si>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</si>
  <si>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</si>
  <si>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</si>
  <si>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</si>
  <si>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</si>
  <si>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</si>
  <si>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</si>
  <si>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</si>
  <si>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</si>
  <si>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</si>
  <si>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</si>
  <si>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</si>
  <si>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</si>
  <si>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</si>
  <si>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</si>
  <si>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</si>
  <si>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</si>
  <si>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</si>
  <si>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</si>
  <si>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</si>
  <si>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</si>
  <si>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</si>
  <si>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</si>
  <si>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</si>
  <si>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</si>
  <si>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</si>
  <si>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</si>
  <si>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</si>
  <si>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</si>
  <si>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</si>
  <si>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</si>
  <si>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</si>
  <si>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</si>
  <si>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</si>
  <si>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</si>
  <si>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</si>
  <si>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</si>
  <si>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</si>
  <si>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</si>
  <si>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</si>
  <si>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</si>
  <si>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</si>
  <si>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</si>
  <si>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</si>
  <si>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</si>
  <si>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</si>
  <si>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</si>
  <si>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</si>
  <si>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</si>
  <si>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</si>
  <si>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</si>
  <si>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</si>
  <si>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</si>
  <si>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</si>
  <si>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</si>
  <si>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</si>
  <si>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</si>
  <si>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</si>
  <si>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</si>
  <si>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</si>
  <si>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</si>
  <si>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</si>
  <si>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</si>
  <si>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</si>
  <si>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</si>
  <si>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</si>
  <si>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</si>
  <si>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</si>
  <si>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</si>
  <si>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</si>
  <si>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</si>
  <si>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</si>
  <si>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</si>
  <si>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</si>
  <si>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</si>
  <si>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</si>
  <si>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</si>
  <si>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</si>
  <si>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</si>
  <si>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</si>
  <si>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</si>
  <si>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</si>
  <si>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</si>
  <si>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</si>
  <si>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</si>
  <si>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</si>
  <si>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</si>
  <si>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</si>
  <si>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</si>
  <si>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</si>
  <si>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</si>
  <si>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</si>
  <si>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</si>
  <si>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</si>
  <si>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</si>
  <si>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</si>
  <si>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</si>
  <si>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</si>
  <si>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</si>
  <si>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</si>
  <si>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</si>
  <si>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</si>
  <si>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</si>
  <si>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</si>
  <si>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</si>
  <si>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</si>
  <si>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</si>
  <si>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</si>
  <si>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</si>
  <si>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</si>
  <si>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</si>
  <si>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</si>
  <si>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</si>
  <si>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</si>
  <si>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</si>
  <si>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</si>
  <si>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</si>
  <si>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</si>
  <si>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</si>
  <si>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</si>
  <si>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</si>
  <si>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</si>
  <si>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</si>
  <si>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</si>
  <si>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</si>
  <si>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</si>
  <si>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</si>
  <si>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</si>
  <si>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</si>
  <si>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</si>
  <si>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</si>
  <si>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</si>
  <si>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</si>
  <si>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</si>
  <si>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</si>
  <si>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</si>
  <si>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</si>
  <si>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</si>
  <si>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</si>
  <si>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</si>
  <si>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</si>
  <si>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</si>
  <si>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</si>
  <si>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</si>
  <si>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</si>
  <si>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</si>
  <si>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</si>
  <si>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</si>
  <si>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</si>
  <si>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</si>
  <si>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</si>
  <si>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</si>
  <si>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</si>
  <si>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</si>
  <si>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</si>
  <si>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</si>
  <si>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</si>
  <si>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</si>
  <si>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</si>
  <si>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</si>
  <si>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</si>
  <si>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</si>
  <si>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</si>
  <si>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</si>
  <si>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</si>
  <si>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</si>
  <si>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</si>
  <si>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</si>
  <si>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</si>
  <si>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</si>
  <si>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</si>
  <si>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</si>
  <si>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</si>
  <si>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</si>
  <si>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</si>
  <si>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</si>
  <si>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</si>
  <si>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</si>
  <si>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</si>
  <si>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</si>
  <si>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</si>
  <si>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</si>
  <si>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</si>
  <si>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</si>
  <si>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</si>
  <si>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</si>
  <si>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</si>
  <si>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</si>
  <si>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</si>
  <si>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</si>
  <si>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</si>
  <si>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</si>
  <si>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</si>
  <si>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</si>
  <si>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</si>
  <si>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</si>
  <si>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</si>
  <si>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</si>
  <si>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</si>
  <si>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</si>
  <si>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</si>
  <si>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</si>
  <si>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</si>
  <si>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</si>
  <si>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</si>
  <si>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</si>
  <si>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</si>
  <si>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</si>
  <si>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</si>
  <si>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</si>
  <si>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</si>
  <si>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</si>
  <si>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</si>
  <si>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</si>
  <si>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</si>
  <si>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</si>
  <si>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</si>
  <si>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</si>
  <si>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</si>
  <si>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</si>
  <si>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</si>
  <si>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</si>
  <si>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</si>
  <si>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</si>
  <si>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</si>
  <si>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</si>
  <si>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</si>
  <si>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</si>
  <si>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</si>
  <si>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</si>
  <si>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</si>
  <si>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</si>
  <si>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</si>
  <si>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</si>
  <si>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</si>
  <si>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</si>
  <si>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</si>
  <si>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</si>
  <si>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</si>
  <si>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</si>
  <si>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</si>
  <si>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</si>
  <si>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</si>
  <si>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</si>
  <si>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</si>
  <si>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</si>
  <si>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</si>
  <si>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</si>
  <si>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</si>
  <si>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</si>
  <si>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</si>
  <si>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</si>
  <si>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</si>
  <si>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</si>
  <si>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</si>
  <si>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</si>
  <si>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</si>
  <si>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</si>
  <si>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</si>
  <si>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</si>
  <si>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</si>
  <si>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</si>
  <si>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</si>
  <si>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</si>
  <si>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</si>
  <si>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</si>
  <si>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</si>
  <si>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</si>
  <si>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</si>
  <si>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</si>
  <si>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</si>
  <si>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</si>
  <si>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</si>
  <si>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</si>
  <si>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</si>
  <si>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</si>
  <si>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</si>
  <si>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</si>
  <si>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</si>
  <si>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</si>
  <si>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</si>
  <si>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</si>
  <si>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</si>
  <si>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</si>
  <si>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</si>
  <si>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</si>
  <si>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</si>
  <si>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</si>
  <si>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</si>
  <si>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</si>
  <si>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</si>
  <si>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</si>
  <si>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</si>
  <si>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</si>
  <si>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</si>
  <si>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</si>
  <si>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</si>
  <si>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</si>
  <si>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</si>
  <si>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</si>
  <si>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</si>
  <si>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</si>
  <si>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</si>
  <si>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</si>
  <si>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</si>
  <si>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</si>
  <si>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</si>
  <si>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</si>
  <si>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</si>
  <si>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</si>
  <si>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</si>
  <si>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</si>
  <si>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</si>
  <si>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</si>
  <si>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</si>
  <si>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</si>
  <si>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</si>
  <si>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</si>
  <si>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</si>
  <si>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</si>
  <si>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</si>
  <si>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</si>
  <si>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</si>
  <si>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</si>
  <si>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</si>
  <si>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</si>
  <si>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</si>
  <si>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</si>
  <si>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</si>
  <si>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</si>
  <si>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</si>
  <si>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</si>
  <si>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</si>
  <si>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</si>
  <si>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</si>
  <si>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</si>
  <si>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</si>
  <si>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</si>
  <si>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</si>
  <si>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</si>
  <si>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</si>
  <si>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</si>
  <si>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</si>
  <si>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</si>
  <si>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</si>
  <si>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</si>
  <si>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</si>
  <si>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</si>
  <si>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</si>
  <si>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</si>
  <si>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</si>
  <si>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</si>
  <si>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</si>
  <si>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</si>
  <si>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</si>
  <si>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</si>
  <si>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</si>
  <si>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</si>
  <si>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</si>
  <si>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</si>
  <si>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</si>
  <si>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</si>
  <si>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</si>
  <si>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</si>
  <si>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</si>
  <si>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</si>
  <si>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</si>
  <si>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</si>
  <si>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</si>
  <si>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</si>
  <si>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</si>
  <si>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</si>
  <si>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</si>
  <si>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</si>
  <si>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</si>
  <si>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</si>
  <si>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</si>
  <si>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</si>
  <si>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</si>
  <si>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</si>
  <si>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</si>
  <si>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</si>
  <si>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</si>
  <si>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</si>
  <si>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</si>
  <si>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</si>
  <si>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</si>
  <si>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</si>
  <si>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</si>
  <si>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</si>
  <si>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</si>
  <si>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</si>
  <si>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</si>
  <si>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</si>
  <si>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</si>
  <si>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</si>
  <si>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</si>
  <si>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</si>
  <si>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</si>
  <si>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</si>
  <si>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</si>
  <si>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</si>
  <si>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</si>
  <si>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</si>
  <si>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</si>
  <si>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</si>
  <si>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</si>
  <si>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</si>
  <si>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</si>
  <si>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</si>
  <si>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</si>
  <si>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</si>
  <si>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</si>
  <si>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</si>
  <si>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</si>
  <si>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</si>
  <si>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</si>
  <si>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</si>
  <si>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</si>
  <si>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</si>
  <si>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</si>
  <si>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</si>
  <si>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</si>
  <si>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</si>
  <si>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</si>
  <si>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</si>
  <si>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</si>
  <si>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</si>
  <si>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</si>
  <si>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</si>
  <si>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</si>
  <si>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</si>
  <si>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</si>
  <si>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</si>
  <si>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</si>
  <si>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</si>
  <si>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</si>
  <si>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</si>
  <si>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</si>
  <si>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</si>
  <si>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</si>
  <si>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</si>
  <si>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</si>
  <si>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</si>
  <si>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</si>
  <si>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</si>
  <si>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</si>
  <si>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</si>
  <si>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</si>
  <si>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</si>
  <si>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</si>
  <si>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</si>
  <si>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</si>
  <si>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</si>
  <si>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</si>
  <si>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</si>
  <si>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</si>
  <si>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</si>
  <si>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</si>
  <si>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</si>
  <si>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</si>
  <si>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</si>
  <si>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</si>
  <si>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</si>
  <si>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</si>
  <si>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</si>
  <si>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</si>
  <si>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</si>
  <si>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</si>
  <si>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</si>
  <si>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</si>
  <si>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</si>
  <si>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</si>
  <si>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</si>
  <si>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</si>
  <si>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</si>
  <si>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</si>
  <si>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</si>
  <si>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</si>
  <si>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</si>
  <si>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</si>
  <si>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</si>
  <si>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</si>
  <si>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</si>
  <si>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</si>
  <si>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</si>
  <si>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</si>
  <si>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</si>
  <si>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</si>
  <si>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</si>
  <si>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</si>
  <si>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</si>
  <si>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</si>
  <si>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</si>
  <si>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</si>
  <si>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</si>
  <si>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</si>
  <si>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</si>
  <si>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</si>
  <si>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</si>
  <si>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</si>
  <si>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</si>
  <si>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</si>
  <si>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</si>
  <si>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</si>
  <si>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</si>
  <si>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</si>
  <si>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</si>
  <si>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</si>
  <si>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</si>
  <si>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</si>
  <si>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</si>
  <si>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</si>
  <si>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</si>
  <si>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</si>
  <si>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</si>
  <si>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</si>
  <si>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</si>
  <si>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</si>
  <si>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</si>
  <si>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</si>
  <si>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</si>
  <si>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</si>
  <si>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</si>
  <si>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</si>
  <si>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</si>
  <si>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</si>
  <si>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</si>
  <si>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</si>
  <si>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</si>
  <si>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</si>
  <si>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</si>
  <si>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</si>
  <si>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</si>
  <si>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</si>
  <si>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</si>
  <si>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</si>
  <si>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</si>
  <si>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</si>
  <si>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</si>
  <si>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</si>
  <si>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</si>
  <si>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</si>
  <si>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</si>
  <si>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</si>
  <si>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</si>
  <si>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</si>
  <si>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</si>
  <si>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</si>
  <si>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</si>
  <si>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</si>
  <si>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</si>
  <si>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</si>
  <si>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</si>
  <si>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</si>
  <si>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</si>
  <si>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</si>
  <si>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</si>
  <si>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</si>
  <si>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</si>
  <si>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</si>
  <si>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</si>
  <si>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</si>
  <si>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</si>
  <si>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</si>
  <si>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</si>
  <si>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</si>
  <si>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</si>
  <si>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</si>
  <si>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</si>
  <si>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</si>
  <si>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</si>
  <si>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</si>
  <si>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</si>
  <si>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</si>
  <si>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</si>
  <si>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</si>
  <si>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</si>
  <si>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</si>
  <si>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</si>
  <si>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</si>
  <si>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</si>
  <si>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</si>
  <si>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</si>
  <si>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</si>
  <si>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</si>
  <si>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</si>
  <si>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</si>
  <si>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</si>
  <si>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</si>
  <si>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</si>
  <si>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</si>
  <si>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</si>
  <si>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</si>
  <si>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</si>
  <si>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</si>
  <si>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</si>
  <si>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</si>
  <si>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</si>
  <si>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</si>
  <si>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</si>
  <si>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</si>
  <si>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</si>
  <si>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</si>
  <si>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</si>
  <si>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</si>
  <si>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</si>
  <si>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</si>
  <si>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</si>
  <si>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</si>
  <si>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</si>
  <si>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</si>
  <si>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</si>
  <si>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</si>
  <si>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</si>
  <si>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</si>
  <si>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</si>
  <si>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</si>
  <si>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</si>
  <si>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</si>
  <si>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</si>
  <si>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</si>
  <si>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</si>
  <si>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</si>
  <si>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</si>
  <si>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</si>
  <si>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</si>
  <si>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</si>
  <si>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</si>
  <si>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</si>
  <si>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</si>
  <si>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</si>
  <si>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</si>
  <si>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</si>
  <si>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</si>
  <si>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</si>
  <si>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</si>
  <si>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</si>
  <si>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</si>
  <si>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</si>
  <si>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</si>
  <si>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</si>
  <si>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</si>
  <si>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</si>
  <si>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</si>
  <si>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</si>
  <si>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</si>
  <si>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</si>
  <si>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</si>
  <si>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</si>
  <si>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</si>
  <si>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</si>
  <si>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</si>
  <si>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</si>
  <si>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</si>
  <si>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</si>
  <si>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</si>
  <si>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</si>
  <si>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</si>
  <si>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</si>
  <si>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</si>
  <si>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</si>
  <si>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</si>
  <si>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</si>
  <si>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</si>
  <si>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</si>
  <si>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</si>
  <si>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</si>
  <si>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</si>
  <si>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</si>
  <si>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</si>
  <si>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</si>
  <si>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</si>
  <si>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</si>
  <si>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</si>
  <si>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</si>
  <si>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</si>
  <si>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</si>
  <si>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</si>
  <si>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</si>
  <si>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</si>
  <si>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</si>
  <si>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</si>
  <si>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</si>
  <si>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</si>
  <si>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</si>
  <si>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</si>
  <si>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</si>
  <si>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</si>
  <si>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</si>
  <si>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</si>
  <si>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</si>
  <si>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</si>
  <si>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</si>
  <si>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</si>
  <si>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</si>
  <si>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</si>
  <si>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</si>
  <si>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</si>
  <si>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</si>
  <si>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</si>
  <si>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</si>
  <si>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</si>
  <si>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</si>
  <si>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</si>
  <si>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</si>
  <si>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</si>
  <si>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</si>
  <si>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</si>
  <si>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</si>
  <si>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</si>
  <si>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</si>
  <si>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</si>
  <si>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</si>
  <si>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</si>
  <si>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</si>
  <si>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</si>
  <si>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</si>
  <si>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</si>
  <si>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</si>
  <si>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</si>
  <si>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</si>
  <si>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</si>
  <si>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</si>
  <si>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</si>
  <si>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</si>
  <si>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</si>
  <si>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</si>
  <si>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</si>
  <si>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</si>
  <si>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</si>
  <si>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</si>
  <si>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</si>
  <si>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</si>
  <si>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</si>
  <si>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</si>
  <si>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</si>
  <si>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</si>
  <si>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</si>
  <si>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</si>
  <si>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</si>
  <si>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</si>
  <si>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</si>
  <si>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</si>
  <si>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</si>
  <si>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</si>
  <si>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</si>
  <si>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</si>
  <si>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</si>
  <si>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</si>
  <si>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</si>
  <si>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</si>
  <si>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</si>
  <si>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</si>
  <si>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</si>
  <si>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</si>
  <si>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</si>
  <si>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</si>
  <si>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</si>
  <si>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</si>
  <si>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</si>
  <si>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</si>
  <si>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</si>
  <si>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</si>
  <si>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</si>
  <si>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</si>
  <si>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</si>
  <si>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</si>
  <si>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</si>
  <si>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</si>
  <si>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</si>
  <si>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</si>
  <si>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</si>
  <si>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</si>
  <si>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</si>
  <si>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</si>
  <si>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</si>
  <si>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</si>
  <si>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</si>
  <si>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</si>
  <si>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</si>
  <si>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</si>
  <si>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</si>
  <si>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</si>
  <si>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</si>
  <si>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</si>
  <si>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</si>
  <si>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</si>
  <si>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</si>
  <si>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</si>
  <si>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</si>
  <si>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</si>
  <si>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</si>
  <si>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</si>
  <si>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</si>
  <si>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</si>
  <si>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</si>
  <si>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</si>
  <si>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</si>
  <si>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</si>
  <si>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</si>
  <si>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</si>
  <si>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</si>
  <si>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</si>
  <si>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</si>
  <si>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</si>
  <si>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</si>
  <si>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</si>
  <si>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</si>
  <si>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</si>
  <si>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</si>
  <si>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</si>
  <si>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</si>
  <si>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</si>
  <si>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</si>
  <si>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</si>
  <si>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</si>
  <si>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</si>
  <si>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</si>
  <si>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</si>
  <si>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</si>
  <si>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</si>
  <si>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</si>
  <si>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</si>
  <si>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</si>
  <si>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</si>
  <si>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</si>
  <si>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</si>
  <si>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</si>
  <si>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</si>
  <si>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</si>
  <si>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</si>
  <si>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</si>
  <si>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</si>
  <si>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</si>
  <si>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</si>
  <si>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</si>
  <si>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</si>
  <si>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</si>
  <si>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</si>
  <si>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</si>
  <si>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</si>
  <si>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</si>
  <si>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</si>
  <si>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</si>
  <si>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</si>
  <si>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</si>
  <si>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MMB-001-2009</t>
  </si>
  <si>
    <t>AUNAR ESFUERZO PARA PRESTAR LOS SERVICIOS A 150 NIÑOS Y NIÑAS PARA LA ATENCION INTEGRAL EN EDUCACION Y CUIDADO DE LA PRIMERA INFANCIA EN EL MUNICIPIO DE MARGARITA BOLIVAR, MODALIDAD ATENCION EN EL ENTORNO FAMILIAR DE LAS ZONAS RURALES Y CABECERA MUNICIPAL QUE POR SU SITUACION GEOGRAFICA NO PUEDEN ACCEDER A UN CENTRO INFANTIL DIARIAMENTE Y CONFORME A LOS LINEAMIENTOS ESTABLECIDOS EN LOS ESTUDIOS DE ANEXO 01 AL PRESENTE CONVENIO, Y QUE HACE PARTE INTEGRAL DEL MISMO.</t>
  </si>
  <si>
    <t>AUNAR ESFUERZOS PARA LA ATENCION INTEGRAL DE NIÑOS Y NIÑAS DE PRIMERA INFANCIA EN EL MUNICIPIO DE SAN FERNANDO BOLIVAR, MODALIDAD ATENCION EN EL ENTORNO FAMILIAR DE LAS ZONAS RURALES Y CABECERA MUNICIPAL QUE POR SU SITUACION GEOGRAFICA NO PUEDEN ACCEDER A UN CENTRO INFANTIL DIARIAMENTE Y CONFORME A LOS LINEAMIENTOS ESTABLECIDOS EN EL ESTUDIO DE CONVENCIENCIA, ANEXO 01 AL PRESENTE CONVENIO, Y QUE HACE PARTE INTEGRAL DEL MISMO.</t>
  </si>
  <si>
    <t>090730</t>
  </si>
  <si>
    <t>09-09-01-03</t>
  </si>
  <si>
    <t>AUNAR ESFUERZO PARA PRESTAR LOS SERVICIOS A 150 NIÑOS Y NIÑAS PARA LA ATENCION INTEGRAL EN EDUCACION Y CUIDADO DE LA PRIMERA INFANCIA EN EL MUNICIPIO DE SAN ZENON MAGDALENA, MODALIDAD ATENCION EN EL ENTORNO FAMILIAR DE LAS ZONAS RURALES, QUE POR SU SITUACION GEOGRAFICA NO PUEDEN ACCEDER A UN CENTRO INFANTIL DIARIAMENTE Y CONFORME A LOS LINEAMIENTOS ESTABLECIDOS EN LOS ESTUDIOS DE ANEXO 01 AL PRESENTE CONVENIO, Y QUE HACE PARTE INTEGRAL DEL MISMO.</t>
  </si>
  <si>
    <t>ALCALDIA MUNICIPIO SAN FERNANDO BOLIVAR</t>
  </si>
  <si>
    <t>ALCALDIA MUNICIPIO MARGARITA BOLIVAR</t>
  </si>
  <si>
    <t>ALCALDIA MUNICIPIO SAN ZANON MAGDALENA</t>
  </si>
  <si>
    <t>ICBF - RIGIONAL BOLIVAR</t>
  </si>
  <si>
    <t>ICBF - REGIONAL MAGDALENA</t>
  </si>
  <si>
    <t>AUGUSTO RAFAEL OSPINO MOLINA</t>
  </si>
  <si>
    <t>ICBF - RIGIONAL ATLANTICO</t>
  </si>
  <si>
    <t>cvisionfutura@gmail.com</t>
  </si>
  <si>
    <t>3218319299</t>
  </si>
  <si>
    <t>Calle 13A #19-34 Plato Magd</t>
  </si>
  <si>
    <t>Calle 16A No. 16 - 06 Segundo Piso Apto 1 - Santa Marta Magdalena</t>
  </si>
  <si>
    <t xml:space="preserve"> 2021-13-10000287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</si>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</sst>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2728</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243"/>
      <c r="I20" s="149" t="s">
        <v>208</v>
      </c>
      <c r="J20" s="150" t="s">
        <v>241</v>
      </c>
      <c r="K20" s="151">
        <v>1674309940</v>
      </c>
      <c r="L20" s="152"/>
      <c r="M20" s="152">
        <v>44561</v>
      </c>
      <c r="N20" s="135">
        <f>+(M20-L20)/30</f>
        <v>1485.3666666666666</v>
      </c>
      <c r="O20" s="138"/>
      <c r="U20" s="134"/>
      <c r="V20" s="105">
        <f ca="1">NOW()</f>
        <v>44193.81515509259</v>
      </c>
      <c r="W20" s="105">
        <f ca="1">NOW()</f>
        <v>44193.81515509259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CORPORACION VISION FUTURA</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2729</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2721</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2721</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2721</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2721</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2717</v>
      </c>
      <c r="C52" s="112" t="s">
        <v>31</v>
      </c>
      <c r="D52" s="121" t="s">
        <v>2714</v>
      </c>
      <c r="E52" s="145">
        <v>40024</v>
      </c>
      <c r="F52" s="145">
        <v>40117</v>
      </c>
      <c r="G52" s="160">
        <f t="shared" si="3"/>
        <v>3.1</v>
      </c>
      <c r="H52" s="122" t="s">
        <v>2713</v>
      </c>
      <c r="I52" s="121" t="s">
        <v>208</v>
      </c>
      <c r="J52" s="121" t="s">
        <v>238</v>
      </c>
      <c r="K52" s="123">
        <v>191017245</v>
      </c>
      <c r="L52" s="124" t="s">
        <v>26</v>
      </c>
      <c r="M52" s="117">
        <v>0.5</v>
      </c>
      <c r="N52" s="124" t="s">
        <v>27</v>
      </c>
      <c r="O52" s="124" t="s">
        <v>1148</v>
      </c>
      <c r="P52" s="79"/>
    </row>
    <row r="53" spans="1:16" s="7" customFormat="1" ht="24.75" customHeight="1" outlineLevel="1" x14ac:dyDescent="0.3">
      <c r="A53" s="144">
        <v>6</v>
      </c>
      <c r="B53" s="122" t="s">
        <v>2718</v>
      </c>
      <c r="C53" s="112" t="s">
        <v>31</v>
      </c>
      <c r="D53" s="121" t="s">
        <v>2711</v>
      </c>
      <c r="E53" s="145">
        <v>40035</v>
      </c>
      <c r="F53" s="145">
        <v>40157</v>
      </c>
      <c r="G53" s="160">
        <f t="shared" si="3"/>
        <v>4.0666666666666664</v>
      </c>
      <c r="H53" s="122" t="s">
        <v>2712</v>
      </c>
      <c r="I53" s="121" t="s">
        <v>208</v>
      </c>
      <c r="J53" s="121" t="s">
        <v>228</v>
      </c>
      <c r="K53" s="123">
        <v>127896118</v>
      </c>
      <c r="L53" s="124" t="s">
        <v>26</v>
      </c>
      <c r="M53" s="117">
        <v>0.5</v>
      </c>
      <c r="N53" s="124" t="s">
        <v>27</v>
      </c>
      <c r="O53" s="124" t="s">
        <v>1148</v>
      </c>
      <c r="P53" s="79"/>
    </row>
    <row r="54" spans="1:16" s="7" customFormat="1" ht="24.75" customHeight="1" outlineLevel="1" x14ac:dyDescent="0.3">
      <c r="A54" s="144">
        <v>7</v>
      </c>
      <c r="B54" s="122" t="s">
        <v>2719</v>
      </c>
      <c r="C54" s="112" t="s">
        <v>31</v>
      </c>
      <c r="D54" s="121" t="s">
        <v>2715</v>
      </c>
      <c r="E54" s="145">
        <v>40057</v>
      </c>
      <c r="F54" s="145">
        <v>40148</v>
      </c>
      <c r="G54" s="160">
        <f t="shared" si="3"/>
        <v>3.0333333333333332</v>
      </c>
      <c r="H54" s="122" t="s">
        <v>2716</v>
      </c>
      <c r="I54" s="121" t="s">
        <v>711</v>
      </c>
      <c r="J54" s="121" t="s">
        <v>734</v>
      </c>
      <c r="K54" s="123">
        <v>120819931</v>
      </c>
      <c r="L54" s="124" t="s">
        <v>26</v>
      </c>
      <c r="M54" s="117">
        <v>0.5</v>
      </c>
      <c r="N54" s="124" t="s">
        <v>27</v>
      </c>
      <c r="O54" s="124" t="s">
        <v>1148</v>
      </c>
      <c r="P54" s="79"/>
    </row>
    <row r="55" spans="1:16" s="7" customFormat="1" ht="24.75" customHeight="1" outlineLevel="1" x14ac:dyDescent="0.3">
      <c r="A55" s="144">
        <v>8</v>
      </c>
      <c r="B55" s="122" t="s">
        <v>2721</v>
      </c>
      <c r="C55" s="112" t="s">
        <v>31</v>
      </c>
      <c r="D55" s="121" t="s">
        <v>2678</v>
      </c>
      <c r="E55" s="145">
        <v>41379</v>
      </c>
      <c r="F55" s="145">
        <v>41639</v>
      </c>
      <c r="G55" s="160">
        <f t="shared" si="3"/>
        <v>8.6666666666666661</v>
      </c>
      <c r="H55" s="122" t="s">
        <v>2679</v>
      </c>
      <c r="I55" s="121" t="s">
        <v>711</v>
      </c>
      <c r="J55" s="121" t="s">
        <v>729</v>
      </c>
      <c r="K55" s="123">
        <v>1293239745</v>
      </c>
      <c r="L55" s="124" t="s">
        <v>1148</v>
      </c>
      <c r="M55" s="117">
        <v>1</v>
      </c>
      <c r="N55" s="124" t="s">
        <v>27</v>
      </c>
      <c r="O55" s="124" t="s">
        <v>1148</v>
      </c>
      <c r="P55" s="79"/>
    </row>
    <row r="56" spans="1:16" s="7" customFormat="1" ht="24.75" customHeight="1" outlineLevel="1" x14ac:dyDescent="0.3">
      <c r="A56" s="144">
        <v>9</v>
      </c>
      <c r="B56" s="122" t="s">
        <v>2721</v>
      </c>
      <c r="C56" s="112" t="s">
        <v>31</v>
      </c>
      <c r="D56" s="121" t="s">
        <v>2680</v>
      </c>
      <c r="E56" s="145">
        <v>41661</v>
      </c>
      <c r="F56" s="145">
        <v>41942</v>
      </c>
      <c r="G56" s="160">
        <f t="shared" si="3"/>
        <v>9.3666666666666671</v>
      </c>
      <c r="H56" s="119" t="s">
        <v>2681</v>
      </c>
      <c r="I56" s="121" t="s">
        <v>711</v>
      </c>
      <c r="J56" s="121" t="s">
        <v>729</v>
      </c>
      <c r="K56" s="123">
        <v>1287486583</v>
      </c>
      <c r="L56" s="124" t="s">
        <v>1148</v>
      </c>
      <c r="M56" s="117">
        <v>1</v>
      </c>
      <c r="N56" s="124" t="s">
        <v>27</v>
      </c>
      <c r="O56" s="124" t="s">
        <v>26</v>
      </c>
      <c r="P56" s="79"/>
    </row>
    <row r="57" spans="1:16" s="7" customFormat="1" ht="24.75" customHeight="1" outlineLevel="1" x14ac:dyDescent="0.3">
      <c r="A57" s="144">
        <v>10</v>
      </c>
      <c r="B57" s="122" t="s">
        <v>2721</v>
      </c>
      <c r="C57" s="65" t="s">
        <v>31</v>
      </c>
      <c r="D57" s="121" t="s">
        <v>2703</v>
      </c>
      <c r="E57" s="145">
        <v>41942</v>
      </c>
      <c r="F57" s="145">
        <v>41988</v>
      </c>
      <c r="G57" s="160">
        <f t="shared" si="3"/>
        <v>1.5333333333333334</v>
      </c>
      <c r="H57" s="119" t="s">
        <v>2681</v>
      </c>
      <c r="I57" s="121" t="s">
        <v>711</v>
      </c>
      <c r="J57" s="121" t="s">
        <v>729</v>
      </c>
      <c r="K57" s="123">
        <v>205852468</v>
      </c>
      <c r="L57" s="124" t="s">
        <v>1148</v>
      </c>
      <c r="M57" s="117">
        <v>1</v>
      </c>
      <c r="N57" s="124" t="s">
        <v>27</v>
      </c>
      <c r="O57" s="124" t="s">
        <v>1148</v>
      </c>
      <c r="P57" s="79"/>
    </row>
    <row r="58" spans="1:16" s="7" customFormat="1" ht="24.75" customHeight="1" outlineLevel="1" x14ac:dyDescent="0.3">
      <c r="A58" s="144">
        <v>11</v>
      </c>
      <c r="B58" s="122" t="s">
        <v>2720</v>
      </c>
      <c r="C58" s="65" t="s">
        <v>31</v>
      </c>
      <c r="D58" s="121" t="s">
        <v>2705</v>
      </c>
      <c r="E58" s="145">
        <v>41934</v>
      </c>
      <c r="F58" s="145">
        <v>41988</v>
      </c>
      <c r="G58" s="160">
        <f t="shared" si="3"/>
        <v>1.8</v>
      </c>
      <c r="H58" s="119" t="s">
        <v>2706</v>
      </c>
      <c r="I58" s="121" t="s">
        <v>208</v>
      </c>
      <c r="J58" s="121" t="s">
        <v>222</v>
      </c>
      <c r="K58" s="118">
        <v>716023365</v>
      </c>
      <c r="L58" s="124" t="s">
        <v>1148</v>
      </c>
      <c r="M58" s="117">
        <v>1</v>
      </c>
      <c r="N58" s="124" t="s">
        <v>27</v>
      </c>
      <c r="O58" s="124" t="s">
        <v>1148</v>
      </c>
      <c r="P58" s="79"/>
    </row>
    <row r="59" spans="1:16" s="7" customFormat="1" ht="24.75" customHeight="1" outlineLevel="1" x14ac:dyDescent="0.3">
      <c r="A59" s="144">
        <v>12</v>
      </c>
      <c r="B59" s="122" t="s">
        <v>2721</v>
      </c>
      <c r="C59" s="65" t="s">
        <v>31</v>
      </c>
      <c r="D59" s="121" t="s">
        <v>2682</v>
      </c>
      <c r="E59" s="145">
        <v>42002</v>
      </c>
      <c r="F59" s="145">
        <v>42369</v>
      </c>
      <c r="G59" s="160">
        <f t="shared" si="3"/>
        <v>12.233333333333333</v>
      </c>
      <c r="H59" s="119" t="s">
        <v>2683</v>
      </c>
      <c r="I59" s="121" t="s">
        <v>711</v>
      </c>
      <c r="J59" s="121" t="s">
        <v>729</v>
      </c>
      <c r="K59" s="123">
        <v>2717621130</v>
      </c>
      <c r="L59" s="124" t="s">
        <v>26</v>
      </c>
      <c r="M59" s="117">
        <v>0.5</v>
      </c>
      <c r="N59" s="124" t="s">
        <v>27</v>
      </c>
      <c r="O59" s="124" t="s">
        <v>26</v>
      </c>
      <c r="P59" s="79"/>
    </row>
    <row r="60" spans="1:16" s="7" customFormat="1" ht="24.75" customHeight="1" outlineLevel="1" x14ac:dyDescent="0.3">
      <c r="A60" s="144">
        <v>13</v>
      </c>
      <c r="B60" s="122" t="s">
        <v>2720</v>
      </c>
      <c r="C60" s="65" t="s">
        <v>31</v>
      </c>
      <c r="D60" s="121" t="s">
        <v>2684</v>
      </c>
      <c r="E60" s="145">
        <v>42401</v>
      </c>
      <c r="F60" s="145">
        <v>42674</v>
      </c>
      <c r="G60" s="160">
        <f t="shared" si="3"/>
        <v>9.1</v>
      </c>
      <c r="H60" s="122" t="s">
        <v>2685</v>
      </c>
      <c r="I60" s="121" t="s">
        <v>208</v>
      </c>
      <c r="J60" s="121" t="s">
        <v>222</v>
      </c>
      <c r="K60" s="118">
        <v>721688328</v>
      </c>
      <c r="L60" s="124" t="s">
        <v>1148</v>
      </c>
      <c r="M60" s="117">
        <v>1</v>
      </c>
      <c r="N60" s="124" t="s">
        <v>27</v>
      </c>
      <c r="O60" s="124" t="s">
        <v>26</v>
      </c>
      <c r="P60" s="79"/>
    </row>
    <row r="61" spans="1:16" s="7" customFormat="1" ht="24.75" customHeight="1" outlineLevel="1" x14ac:dyDescent="0.3">
      <c r="A61" s="144">
        <v>14</v>
      </c>
      <c r="B61" s="122" t="s">
        <v>2720</v>
      </c>
      <c r="C61" s="65" t="s">
        <v>31</v>
      </c>
      <c r="D61" s="121" t="s">
        <v>2704</v>
      </c>
      <c r="E61" s="145">
        <v>42675</v>
      </c>
      <c r="F61" s="145">
        <v>42719</v>
      </c>
      <c r="G61" s="160">
        <f t="shared" si="3"/>
        <v>1.4666666666666666</v>
      </c>
      <c r="H61" s="122" t="s">
        <v>2685</v>
      </c>
      <c r="I61" s="121" t="s">
        <v>208</v>
      </c>
      <c r="J61" s="121" t="s">
        <v>222</v>
      </c>
      <c r="K61" s="118">
        <v>133749000</v>
      </c>
      <c r="L61" s="124" t="s">
        <v>1148</v>
      </c>
      <c r="M61" s="117">
        <v>1</v>
      </c>
      <c r="N61" s="124" t="s">
        <v>27</v>
      </c>
      <c r="O61" s="124" t="s">
        <v>1148</v>
      </c>
      <c r="P61" s="79"/>
    </row>
    <row r="62" spans="1:16" s="7" customFormat="1" ht="24.75" customHeight="1" outlineLevel="1" x14ac:dyDescent="0.3">
      <c r="A62" s="144">
        <v>15</v>
      </c>
      <c r="B62" s="122" t="s">
        <v>2720</v>
      </c>
      <c r="C62" s="124" t="s">
        <v>31</v>
      </c>
      <c r="D62" s="121" t="s">
        <v>2702</v>
      </c>
      <c r="E62" s="145">
        <v>42719</v>
      </c>
      <c r="F62" s="145">
        <v>43084</v>
      </c>
      <c r="G62" s="160">
        <f t="shared" si="3"/>
        <v>12.166666666666666</v>
      </c>
      <c r="H62" s="122" t="s">
        <v>2687</v>
      </c>
      <c r="I62" s="121" t="s">
        <v>208</v>
      </c>
      <c r="J62" s="121" t="s">
        <v>222</v>
      </c>
      <c r="K62" s="118">
        <v>1104196582</v>
      </c>
      <c r="L62" s="124" t="s">
        <v>1148</v>
      </c>
      <c r="M62" s="117">
        <v>1</v>
      </c>
      <c r="N62" s="124" t="s">
        <v>27</v>
      </c>
      <c r="O62" s="124" t="s">
        <v>1148</v>
      </c>
      <c r="P62" s="79"/>
    </row>
    <row r="63" spans="1:16" s="7" customFormat="1" ht="24.75" customHeight="1" outlineLevel="1" x14ac:dyDescent="0.3">
      <c r="A63" s="144">
        <v>16</v>
      </c>
      <c r="B63" s="122" t="s">
        <v>2720</v>
      </c>
      <c r="C63" s="124" t="s">
        <v>31</v>
      </c>
      <c r="D63" s="121" t="s">
        <v>2686</v>
      </c>
      <c r="E63" s="145">
        <v>43084</v>
      </c>
      <c r="F63" s="145">
        <v>43312</v>
      </c>
      <c r="G63" s="160">
        <f t="shared" si="3"/>
        <v>7.6</v>
      </c>
      <c r="H63" s="122" t="s">
        <v>2687</v>
      </c>
      <c r="I63" s="121" t="s">
        <v>208</v>
      </c>
      <c r="J63" s="121" t="s">
        <v>222</v>
      </c>
      <c r="K63" s="118">
        <v>1857332921</v>
      </c>
      <c r="L63" s="124" t="s">
        <v>1148</v>
      </c>
      <c r="M63" s="117">
        <v>1</v>
      </c>
      <c r="N63" s="124" t="s">
        <v>27</v>
      </c>
      <c r="O63" s="124" t="s">
        <v>26</v>
      </c>
      <c r="P63" s="79"/>
    </row>
    <row r="64" spans="1:16" s="7" customFormat="1" ht="24.75" customHeight="1" outlineLevel="1" x14ac:dyDescent="0.3">
      <c r="A64" s="144">
        <v>17</v>
      </c>
      <c r="B64" s="122" t="s">
        <v>2720</v>
      </c>
      <c r="C64" s="124" t="s">
        <v>31</v>
      </c>
      <c r="D64" s="121" t="s">
        <v>2688</v>
      </c>
      <c r="E64" s="145">
        <v>43085</v>
      </c>
      <c r="F64" s="145">
        <v>43404</v>
      </c>
      <c r="G64" s="160">
        <f t="shared" si="3"/>
        <v>10.633333333333333</v>
      </c>
      <c r="H64" s="122" t="s">
        <v>2689</v>
      </c>
      <c r="I64" s="121" t="s">
        <v>208</v>
      </c>
      <c r="J64" s="121" t="s">
        <v>229</v>
      </c>
      <c r="K64" s="118">
        <v>1348652561</v>
      </c>
      <c r="L64" s="124" t="s">
        <v>1148</v>
      </c>
      <c r="M64" s="117">
        <v>1</v>
      </c>
      <c r="N64" s="124" t="s">
        <v>27</v>
      </c>
      <c r="O64" s="124" t="s">
        <v>26</v>
      </c>
      <c r="P64" s="79"/>
    </row>
    <row r="65" spans="1:16" s="7" customFormat="1" ht="24.75" customHeight="1" outlineLevel="1" x14ac:dyDescent="0.3">
      <c r="A65" s="144">
        <v>18</v>
      </c>
      <c r="B65" s="122" t="s">
        <v>2720</v>
      </c>
      <c r="C65" s="124" t="s">
        <v>31</v>
      </c>
      <c r="D65" s="121" t="s">
        <v>2690</v>
      </c>
      <c r="E65" s="145">
        <v>43311</v>
      </c>
      <c r="F65" s="145">
        <v>43404</v>
      </c>
      <c r="G65" s="160">
        <f t="shared" si="3"/>
        <v>3.1</v>
      </c>
      <c r="H65" s="122" t="s">
        <v>2691</v>
      </c>
      <c r="I65" s="121" t="s">
        <v>208</v>
      </c>
      <c r="J65" s="121" t="s">
        <v>222</v>
      </c>
      <c r="K65" s="123">
        <v>908724219</v>
      </c>
      <c r="L65" s="124" t="s">
        <v>1148</v>
      </c>
      <c r="M65" s="117">
        <v>1</v>
      </c>
      <c r="N65" s="124" t="s">
        <v>27</v>
      </c>
      <c r="O65" s="124" t="s">
        <v>1148</v>
      </c>
      <c r="P65" s="79"/>
    </row>
    <row r="66" spans="1:16" s="7" customFormat="1" ht="24.75" customHeight="1" outlineLevel="1" x14ac:dyDescent="0.3">
      <c r="A66" s="144">
        <v>19</v>
      </c>
      <c r="B66" s="122" t="s">
        <v>2720</v>
      </c>
      <c r="C66" s="124" t="s">
        <v>31</v>
      </c>
      <c r="D66" s="121" t="s">
        <v>2692</v>
      </c>
      <c r="E66" s="145">
        <v>43404</v>
      </c>
      <c r="F66" s="145">
        <v>43434</v>
      </c>
      <c r="G66" s="160">
        <f t="shared" si="3"/>
        <v>1</v>
      </c>
      <c r="H66" s="122" t="s">
        <v>2691</v>
      </c>
      <c r="I66" s="121" t="s">
        <v>208</v>
      </c>
      <c r="J66" s="121" t="s">
        <v>222</v>
      </c>
      <c r="K66" s="123">
        <v>300460023</v>
      </c>
      <c r="L66" s="124" t="s">
        <v>1148</v>
      </c>
      <c r="M66" s="117">
        <v>1</v>
      </c>
      <c r="N66" s="124" t="s">
        <v>27</v>
      </c>
      <c r="O66" s="124" t="s">
        <v>1148</v>
      </c>
      <c r="P66" s="79"/>
    </row>
    <row r="67" spans="1:16" s="7" customFormat="1" ht="24.75" customHeight="1" outlineLevel="1" x14ac:dyDescent="0.3">
      <c r="A67" s="144">
        <v>20</v>
      </c>
      <c r="B67" s="122" t="s">
        <v>2720</v>
      </c>
      <c r="C67" s="124" t="s">
        <v>31</v>
      </c>
      <c r="D67" s="121" t="s">
        <v>2693</v>
      </c>
      <c r="E67" s="145">
        <v>43404</v>
      </c>
      <c r="F67" s="145">
        <v>43441</v>
      </c>
      <c r="G67" s="160">
        <f t="shared" si="3"/>
        <v>1.2333333333333334</v>
      </c>
      <c r="H67" s="122" t="s">
        <v>2694</v>
      </c>
      <c r="I67" s="121" t="s">
        <v>208</v>
      </c>
      <c r="J67" s="121" t="s">
        <v>229</v>
      </c>
      <c r="K67" s="123">
        <v>149193436</v>
      </c>
      <c r="L67" s="124" t="s">
        <v>1148</v>
      </c>
      <c r="M67" s="117">
        <v>1</v>
      </c>
      <c r="N67" s="124" t="s">
        <v>1151</v>
      </c>
      <c r="O67" s="124" t="s">
        <v>1148</v>
      </c>
      <c r="P67" s="79"/>
    </row>
    <row r="68" spans="1:16" s="7" customFormat="1" ht="24.75" customHeight="1" outlineLevel="1" x14ac:dyDescent="0.3">
      <c r="A68" s="144">
        <v>21</v>
      </c>
      <c r="B68" s="122" t="s">
        <v>2720</v>
      </c>
      <c r="C68" s="124" t="s">
        <v>31</v>
      </c>
      <c r="D68" s="121" t="s">
        <v>2695</v>
      </c>
      <c r="E68" s="145">
        <v>43493</v>
      </c>
      <c r="F68" s="145">
        <v>43822</v>
      </c>
      <c r="G68" s="160">
        <f t="shared" si="3"/>
        <v>10.966666666666667</v>
      </c>
      <c r="H68" s="122" t="s">
        <v>2696</v>
      </c>
      <c r="I68" s="121" t="s">
        <v>208</v>
      </c>
      <c r="J68" s="121" t="s">
        <v>222</v>
      </c>
      <c r="K68" s="123">
        <v>2513538542</v>
      </c>
      <c r="L68" s="124" t="s">
        <v>1148</v>
      </c>
      <c r="M68" s="117">
        <v>1</v>
      </c>
      <c r="N68" s="124" t="s">
        <v>1151</v>
      </c>
      <c r="O68" s="124" t="s">
        <v>1148</v>
      </c>
      <c r="P68" s="79"/>
    </row>
    <row r="69" spans="1:16" s="7" customFormat="1" ht="24.75" customHeight="1" outlineLevel="1" x14ac:dyDescent="0.3">
      <c r="A69" s="144">
        <v>22</v>
      </c>
      <c r="B69" s="122" t="s">
        <v>2720</v>
      </c>
      <c r="C69" s="124" t="s">
        <v>31</v>
      </c>
      <c r="D69" s="121" t="s">
        <v>2699</v>
      </c>
      <c r="E69" s="145">
        <v>43493</v>
      </c>
      <c r="F69" s="145">
        <v>43822</v>
      </c>
      <c r="G69" s="160">
        <f t="shared" si="3"/>
        <v>10.966666666666667</v>
      </c>
      <c r="H69" s="122" t="s">
        <v>2701</v>
      </c>
      <c r="I69" s="121" t="s">
        <v>208</v>
      </c>
      <c r="J69" s="121" t="s">
        <v>229</v>
      </c>
      <c r="K69" s="123">
        <v>1607731634</v>
      </c>
      <c r="L69" s="124" t="s">
        <v>1148</v>
      </c>
      <c r="M69" s="117">
        <v>1</v>
      </c>
      <c r="N69" s="124" t="s">
        <v>1151</v>
      </c>
      <c r="O69" s="124" t="s">
        <v>1148</v>
      </c>
      <c r="P69" s="79"/>
    </row>
    <row r="70" spans="1:16" s="7" customFormat="1" ht="24.75" customHeight="1" outlineLevel="1" x14ac:dyDescent="0.3">
      <c r="A70" s="144">
        <v>23</v>
      </c>
      <c r="B70" s="122" t="s">
        <v>2720</v>
      </c>
      <c r="C70" s="124" t="s">
        <v>31</v>
      </c>
      <c r="D70" s="121" t="s">
        <v>2697</v>
      </c>
      <c r="E70" s="145">
        <v>43885</v>
      </c>
      <c r="F70" s="145">
        <v>44196</v>
      </c>
      <c r="G70" s="160">
        <f t="shared" si="3"/>
        <v>10.366666666666667</v>
      </c>
      <c r="H70" s="122" t="s">
        <v>2700</v>
      </c>
      <c r="I70" s="121" t="s">
        <v>208</v>
      </c>
      <c r="J70" s="121" t="s">
        <v>229</v>
      </c>
      <c r="K70" s="66">
        <v>4136730108</v>
      </c>
      <c r="L70" s="124" t="s">
        <v>1148</v>
      </c>
      <c r="M70" s="117">
        <v>1</v>
      </c>
      <c r="N70" s="124" t="s">
        <v>1151</v>
      </c>
      <c r="O70" s="124" t="s">
        <v>1148</v>
      </c>
      <c r="P70" s="79"/>
    </row>
    <row r="71" spans="1:16" s="7" customFormat="1" ht="24.75" customHeight="1" outlineLevel="1" x14ac:dyDescent="0.3">
      <c r="A71" s="144">
        <v>24</v>
      </c>
      <c r="B71" s="122" t="s">
        <v>2723</v>
      </c>
      <c r="C71" s="124" t="s">
        <v>31</v>
      </c>
      <c r="D71" s="121" t="s">
        <v>2698</v>
      </c>
      <c r="E71" s="145">
        <v>43885</v>
      </c>
      <c r="F71" s="145">
        <v>44196</v>
      </c>
      <c r="G71" s="160">
        <f t="shared" si="3"/>
        <v>10.366666666666667</v>
      </c>
      <c r="H71" s="122" t="s">
        <v>2700</v>
      </c>
      <c r="I71" s="121" t="s">
        <v>163</v>
      </c>
      <c r="J71" s="121" t="s">
        <v>183</v>
      </c>
      <c r="K71" s="66">
        <v>2159648735</v>
      </c>
      <c r="L71" s="124" t="s">
        <v>1148</v>
      </c>
      <c r="M71" s="117">
        <v>1</v>
      </c>
      <c r="N71" s="124" t="s">
        <v>1151</v>
      </c>
      <c r="O71" s="124" t="s">
        <v>1148</v>
      </c>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1.4999999999999999E-2</v>
      </c>
      <c r="G179" s="165">
        <f>IF(F179&gt;0,SUM(E179+F179),"")</f>
        <v>3.5000000000000003E-2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3.5000000000000003E-2</v>
      </c>
      <c r="D185" s="91" t="s">
        <v>2628</v>
      </c>
      <c r="E185" s="94">
        <f>+(C185*SUM(K20:K35))</f>
        <v>58600847.900000006</v>
      </c>
      <c r="F185" s="92"/>
      <c r="G185" s="93"/>
      <c r="H185" s="88"/>
      <c r="I185" s="90" t="s">
        <v>2627</v>
      </c>
      <c r="J185" s="166">
        <f>+SUM(M179:M183)</f>
        <v>0.02</v>
      </c>
      <c r="K185" s="236" t="s">
        <v>2628</v>
      </c>
      <c r="L185" s="236"/>
      <c r="M185" s="94">
        <f>+J185*(SUM(K20:K35))</f>
        <v>33486198.800000001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2722</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2727</v>
      </c>
      <c r="J211" s="27" t="s">
        <v>2622</v>
      </c>
      <c r="K211" s="148" t="s">
        <v>2726</v>
      </c>
      <c r="L211" s="21"/>
      <c r="M211" s="21"/>
      <c r="N211" s="21"/>
      <c r="O211" s="8"/>
    </row>
    <row r="212" spans="1:15" x14ac:dyDescent="0.3">
      <c r="A212" s="9"/>
      <c r="B212" s="27" t="s">
        <v>2619</v>
      </c>
      <c r="C212" s="147"/>
      <c r="D212" s="21"/>
      <c r="G212" s="27" t="s">
        <v>2621</v>
      </c>
      <c r="H212" s="148" t="s">
        <v>2725</v>
      </c>
      <c r="J212" s="27" t="s">
        <v>2623</v>
      </c>
      <c r="K212" s="147" t="s">
        <v>2724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2020-12-29T00:34:41Z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