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PLATO\CDI\"/>
    </mc:Choice>
  </mc:AlternateContent>
  <xr:revisionPtr revIDLastSave="0" documentId="8_{08616ADC-2338-45B1-B699-1DDD31BCCE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<sst xmlns="http://schemas.openxmlformats.org/spreadsheetml/2006/main" count="3284" uniqueCount="2731">
  <si>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</si>
  <si>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</si>
  <si>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</si>
  <si>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</si>
  <si>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</si>
  <si>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</si>
  <si>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</si>
  <si>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</si>
  <si>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</si>
  <si>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</si>
  <si>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</si>
  <si>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</si>
  <si>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</si>
  <si>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</si>
  <si>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</si>
  <si>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</si>
  <si>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</si>
  <si>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</si>
  <si>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</si>
  <si>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</si>
  <si>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</si>
  <si>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</si>
  <si>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</si>
  <si>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</si>
  <si>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</si>
  <si>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</si>
  <si>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</si>
  <si>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</si>
  <si>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</si>
  <si>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</si>
  <si>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</si>
  <si>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</si>
  <si>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</si>
  <si>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</si>
  <si>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</si>
  <si>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</si>
  <si>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</si>
  <si>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</si>
  <si>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</si>
  <si>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</si>
  <si>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</si>
  <si>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</si>
  <si>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</si>
  <si>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</si>
  <si>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</si>
  <si>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</si>
  <si>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</si>
  <si>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</si>
  <si>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</si>
  <si>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</si>
  <si>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</si>
  <si>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</si>
  <si>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</si>
  <si>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</si>
  <si>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</si>
  <si>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</si>
  <si>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</si>
  <si>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</si>
  <si>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</si>
  <si>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</si>
  <si>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</si>
  <si>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</si>
  <si>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</si>
  <si>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</si>
  <si>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</si>
  <si>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</si>
  <si>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</si>
  <si>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</si>
  <si>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</si>
  <si>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</si>
  <si>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</si>
  <si>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</si>
  <si>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</si>
  <si>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</si>
  <si>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</si>
  <si>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</si>
  <si>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</si>
  <si>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</si>
  <si>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</si>
  <si>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</si>
  <si>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</si>
  <si>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</si>
  <si>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</si>
  <si>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</si>
  <si>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</si>
  <si>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</si>
  <si>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</si>
  <si>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</si>
  <si>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</si>
  <si>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</si>
  <si>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</si>
  <si>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</si>
  <si>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</si>
  <si>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</si>
  <si>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</si>
  <si>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</si>
  <si>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</si>
  <si>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</si>
  <si>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</si>
  <si>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</si>
  <si>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</si>
  <si>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</si>
  <si>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</si>
  <si>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</si>
  <si>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</si>
  <si>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</si>
  <si>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</si>
  <si>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</si>
  <si>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</si>
  <si>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</si>
  <si>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</si>
  <si>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</si>
  <si>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</si>
  <si>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</si>
  <si>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</si>
  <si>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</si>
  <si>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</si>
  <si>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</si>
  <si>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</si>
  <si>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</si>
  <si>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</si>
  <si>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</si>
  <si>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</si>
  <si>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</si>
  <si>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</si>
  <si>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</si>
  <si>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</si>
  <si>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</si>
  <si>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</si>
  <si>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</si>
  <si>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</si>
  <si>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</si>
  <si>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</si>
  <si>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</si>
  <si>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</si>
  <si>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</si>
  <si>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</si>
  <si>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</si>
  <si>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</si>
  <si>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</si>
  <si>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</si>
  <si>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</si>
  <si>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</si>
  <si>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</si>
  <si>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</si>
  <si>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</si>
  <si>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</si>
  <si>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</si>
  <si>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</si>
  <si>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</si>
  <si>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</si>
  <si>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</si>
  <si>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</si>
  <si>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</si>
  <si>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</si>
  <si>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</si>
  <si>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</si>
  <si>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</si>
  <si>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</si>
  <si>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</si>
  <si>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</si>
  <si>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</si>
  <si>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</si>
  <si>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</si>
  <si>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</si>
  <si>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</si>
  <si>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</si>
  <si>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</si>
  <si>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</si>
  <si>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</si>
  <si>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</si>
  <si>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</si>
  <si>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</si>
  <si>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</si>
  <si>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</si>
  <si>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</si>
  <si>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</si>
  <si>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</si>
  <si>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</si>
  <si>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</si>
  <si>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</si>
  <si>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</si>
  <si>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</si>
  <si>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</si>
  <si>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</si>
  <si>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</si>
  <si>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</si>
  <si>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</si>
  <si>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</si>
  <si>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</si>
  <si>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</si>
  <si>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</si>
  <si>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</si>
  <si>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</si>
  <si>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</si>
  <si>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</si>
  <si>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</si>
  <si>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</si>
  <si>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</si>
  <si>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</si>
  <si>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</si>
  <si>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</si>
  <si>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</si>
  <si>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</si>
  <si>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</si>
  <si>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</si>
  <si>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</si>
  <si>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</si>
  <si>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</si>
  <si>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</si>
  <si>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</si>
  <si>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</si>
  <si>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</si>
  <si>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</si>
  <si>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</si>
  <si>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</si>
  <si>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</si>
  <si>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</si>
  <si>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</si>
  <si>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</si>
  <si>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</si>
  <si>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</si>
  <si>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</si>
  <si>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</si>
  <si>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</si>
  <si>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</si>
  <si>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</si>
  <si>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</si>
  <si>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</si>
  <si>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</si>
  <si>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</si>
  <si>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</si>
  <si>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</si>
  <si>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</si>
  <si>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</si>
  <si>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</si>
  <si>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</si>
  <si>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</si>
  <si>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</si>
  <si>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</si>
  <si>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</si>
  <si>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</si>
  <si>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</si>
  <si>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</si>
  <si>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</si>
  <si>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</si>
  <si>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</si>
  <si>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</si>
  <si>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</si>
  <si>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</si>
  <si>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</si>
  <si>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</si>
  <si>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</si>
  <si>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</si>
  <si>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</si>
  <si>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</si>
  <si>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</si>
  <si>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</si>
  <si>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</si>
  <si>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</si>
  <si>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</si>
  <si>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</si>
  <si>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</si>
  <si>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</si>
  <si>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</si>
  <si>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</si>
  <si>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</si>
  <si>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</si>
  <si>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</si>
  <si>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</si>
  <si>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</si>
  <si>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</si>
  <si>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</si>
  <si>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</si>
  <si>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</si>
  <si>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</si>
  <si>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</si>
  <si>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</si>
  <si>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</si>
  <si>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</si>
  <si>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</si>
  <si>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</si>
  <si>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</si>
  <si>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</si>
  <si>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</si>
  <si>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</si>
  <si>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</si>
  <si>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</si>
  <si>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</si>
  <si>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</si>
  <si>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</si>
  <si>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</si>
  <si>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</si>
  <si>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</si>
  <si>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</si>
  <si>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</si>
  <si>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</si>
  <si>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</si>
  <si>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</si>
  <si>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</si>
  <si>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</si>
  <si>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</si>
  <si>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</si>
  <si>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</si>
  <si>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</si>
  <si>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</si>
  <si>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</si>
  <si>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</si>
  <si>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</si>
  <si>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</si>
  <si>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</si>
  <si>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</si>
  <si>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</si>
  <si>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</si>
  <si>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</si>
  <si>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</si>
  <si>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</si>
  <si>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</si>
  <si>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</si>
  <si>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</si>
  <si>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</si>
  <si>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</si>
  <si>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</si>
  <si>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</si>
  <si>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</si>
  <si>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</si>
  <si>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</si>
  <si>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</si>
  <si>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</si>
  <si>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</si>
  <si>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</si>
  <si>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</si>
  <si>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</si>
  <si>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</si>
  <si>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</si>
  <si>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</si>
  <si>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</si>
  <si>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</si>
  <si>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</si>
  <si>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</si>
  <si>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</si>
  <si>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</si>
  <si>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</si>
  <si>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</si>
  <si>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</si>
  <si>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</si>
  <si>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</si>
  <si>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</si>
  <si>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</si>
  <si>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</si>
  <si>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</si>
  <si>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</si>
  <si>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</si>
  <si>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</si>
  <si>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</si>
  <si>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</si>
  <si>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</si>
  <si>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</si>
  <si>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</si>
  <si>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</si>
  <si>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</si>
  <si>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</si>
  <si>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</si>
  <si>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</si>
  <si>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</si>
  <si>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</si>
  <si>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</si>
  <si>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</si>
  <si>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</si>
  <si>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</si>
  <si>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</si>
  <si>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</si>
  <si>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</si>
  <si>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</si>
  <si>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</si>
  <si>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</si>
  <si>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</si>
  <si>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</si>
  <si>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</si>
  <si>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</si>
  <si>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</si>
  <si>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</si>
  <si>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</si>
  <si>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</si>
  <si>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</si>
  <si>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</si>
  <si>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</si>
  <si>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</si>
  <si>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</si>
  <si>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</si>
  <si>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</si>
  <si>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</si>
  <si>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</si>
  <si>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</si>
  <si>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</si>
  <si>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</si>
  <si>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</si>
  <si>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</si>
  <si>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</si>
  <si>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</si>
  <si>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</si>
  <si>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</si>
  <si>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</si>
  <si>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</si>
  <si>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</si>
  <si>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</si>
  <si>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</si>
  <si>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</si>
  <si>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</si>
  <si>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</si>
  <si>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</si>
  <si>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</si>
  <si>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</si>
  <si>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</si>
  <si>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</si>
  <si>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</si>
  <si>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</si>
  <si>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</si>
  <si>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</si>
  <si>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</si>
  <si>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</si>
  <si>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</si>
  <si>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</si>
  <si>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</si>
  <si>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</si>
  <si>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</si>
  <si>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</si>
  <si>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</si>
  <si>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</si>
  <si>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</si>
  <si>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</si>
  <si>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</si>
  <si>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</si>
  <si>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</si>
  <si>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</si>
  <si>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</si>
  <si>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</si>
  <si>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</si>
  <si>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</si>
  <si>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</si>
  <si>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</si>
  <si>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</si>
  <si>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</si>
  <si>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</si>
  <si>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</si>
  <si>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</si>
  <si>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</si>
  <si>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</si>
  <si>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</si>
  <si>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</si>
  <si>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</si>
  <si>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</si>
  <si>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</si>
  <si>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</si>
  <si>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</si>
  <si>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</si>
  <si>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</si>
  <si>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</si>
  <si>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</si>
  <si>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</si>
  <si>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</si>
  <si>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</si>
  <si>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</si>
  <si>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</si>
  <si>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</si>
  <si>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</si>
  <si>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</si>
  <si>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</si>
  <si>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</si>
  <si>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</si>
  <si>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</si>
  <si>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</si>
  <si>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</si>
  <si>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</si>
  <si>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</si>
  <si>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</si>
  <si>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</si>
  <si>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</si>
  <si>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</si>
  <si>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</si>
  <si>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</si>
  <si>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</si>
  <si>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</si>
  <si>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</si>
  <si>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</si>
  <si>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</si>
  <si>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</si>
  <si>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</si>
  <si>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</si>
  <si>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</si>
  <si>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</si>
  <si>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</si>
  <si>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</si>
  <si>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</si>
  <si>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</si>
  <si>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</si>
  <si>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</si>
  <si>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</si>
  <si>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</si>
  <si>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</si>
  <si>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</si>
  <si>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</si>
  <si>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</si>
  <si>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</si>
  <si>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</si>
  <si>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</si>
  <si>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</si>
  <si>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</si>
  <si>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</si>
  <si>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</si>
  <si>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</si>
  <si>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</si>
  <si>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</si>
  <si>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</si>
  <si>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</si>
  <si>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</si>
  <si>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</si>
  <si>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</si>
  <si>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</si>
  <si>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</si>
  <si>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</si>
  <si>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</si>
  <si>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</si>
  <si>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</si>
  <si>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</si>
  <si>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</si>
  <si>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</si>
  <si>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</si>
  <si>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</si>
  <si>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</si>
  <si>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</si>
  <si>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</si>
  <si>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</si>
  <si>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</si>
  <si>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</si>
  <si>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</si>
  <si>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</si>
  <si>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</si>
  <si>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</si>
  <si>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</si>
  <si>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</si>
  <si>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</si>
  <si>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</si>
  <si>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</si>
  <si>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</si>
  <si>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</si>
  <si>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</si>
  <si>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</si>
  <si>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</si>
  <si>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</si>
  <si>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</si>
  <si>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</si>
  <si>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</si>
  <si>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</si>
  <si>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</si>
  <si>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</si>
  <si>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</si>
  <si>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</si>
  <si>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</si>
  <si>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</si>
  <si>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</si>
  <si>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</si>
  <si>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</si>
  <si>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</si>
  <si>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</si>
  <si>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</si>
  <si>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</si>
  <si>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</si>
  <si>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</si>
  <si>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</si>
  <si>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</si>
  <si>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</si>
  <si>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</si>
  <si>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</si>
  <si>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</si>
  <si>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</si>
  <si>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</si>
  <si>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</si>
  <si>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</si>
  <si>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</si>
  <si>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</si>
  <si>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</si>
  <si>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</si>
  <si>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</si>
  <si>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</si>
  <si>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</si>
  <si>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</si>
  <si>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</si>
  <si>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</si>
  <si>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</si>
  <si>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</si>
  <si>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</si>
  <si>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</si>
  <si>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</si>
  <si>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</si>
  <si>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</si>
  <si>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</si>
  <si>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</si>
  <si>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</si>
  <si>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</si>
  <si>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</si>
  <si>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</si>
  <si>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</si>
  <si>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</si>
  <si>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</si>
  <si>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</si>
  <si>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</si>
  <si>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</si>
  <si>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</si>
  <si>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</si>
  <si>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</si>
  <si>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</si>
  <si>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</si>
  <si>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</si>
  <si>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</si>
  <si>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</si>
  <si>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</si>
  <si>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</si>
  <si>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</si>
  <si>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</si>
  <si>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</si>
  <si>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</si>
  <si>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</si>
  <si>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</si>
  <si>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</si>
  <si>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</si>
  <si>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</si>
  <si>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</si>
  <si>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</si>
  <si>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</si>
  <si>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</si>
  <si>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</si>
  <si>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</si>
  <si>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</si>
  <si>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</si>
  <si>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</si>
  <si>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</si>
  <si>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</si>
  <si>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</si>
  <si>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</si>
  <si>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</si>
  <si>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</si>
  <si>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</si>
  <si>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</si>
  <si>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</si>
  <si>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</si>
  <si>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</si>
  <si>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</si>
  <si>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</si>
  <si>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</si>
  <si>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</si>
  <si>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</si>
  <si>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</si>
  <si>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</si>
  <si>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</si>
  <si>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</si>
  <si>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</si>
  <si>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</si>
  <si>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</si>
  <si>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</si>
  <si>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</si>
  <si>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</si>
  <si>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</si>
  <si>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</si>
  <si>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</si>
  <si>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</si>
  <si>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</si>
  <si>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</si>
  <si>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</si>
  <si>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</si>
  <si>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</si>
  <si>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</si>
  <si>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</si>
  <si>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</si>
  <si>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</si>
  <si>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</si>
  <si>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</si>
  <si>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</si>
  <si>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</si>
  <si>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</si>
  <si>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</si>
  <si>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</si>
  <si>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</si>
  <si>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</si>
  <si>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</si>
  <si>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</si>
  <si>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</si>
  <si>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</si>
  <si>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</si>
  <si>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</si>
  <si>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</si>
  <si>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</si>
  <si>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</si>
  <si>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</si>
  <si>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</si>
  <si>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</si>
  <si>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</si>
  <si>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</si>
  <si>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</si>
  <si>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</si>
  <si>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</si>
  <si>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</si>
  <si>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</si>
  <si>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</si>
  <si>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</si>
  <si>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</si>
  <si>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</si>
  <si>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</si>
  <si>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</si>
  <si>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</si>
  <si>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</si>
  <si>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</si>
  <si>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</si>
  <si>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</si>
  <si>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</si>
  <si>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</si>
  <si>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</si>
  <si>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</si>
  <si>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</si>
  <si>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</si>
  <si>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</si>
  <si>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</si>
  <si>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</si>
  <si>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</si>
  <si>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</si>
  <si>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</si>
  <si>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</si>
  <si>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</si>
  <si>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</si>
  <si>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</si>
  <si>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</si>
  <si>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</si>
  <si>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</si>
  <si>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</si>
  <si>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</si>
  <si>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</si>
  <si>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</si>
  <si>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</si>
  <si>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</si>
  <si>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</si>
  <si>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</si>
  <si>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</si>
  <si>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</si>
  <si>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</si>
  <si>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</si>
  <si>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</si>
  <si>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</si>
  <si>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</si>
  <si>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</si>
  <si>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</si>
  <si>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</si>
  <si>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</si>
  <si>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</si>
  <si>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</si>
  <si>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</si>
  <si>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</si>
  <si>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</si>
  <si>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</si>
  <si>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</si>
  <si>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</si>
  <si>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</si>
  <si>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</si>
  <si>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</si>
  <si>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</si>
  <si>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</si>
  <si>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</si>
  <si>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</si>
  <si>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</si>
  <si>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</si>
  <si>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</si>
  <si>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</si>
  <si>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</si>
  <si>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</si>
  <si>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</si>
  <si>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</si>
  <si>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</si>
  <si>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</si>
  <si>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</si>
  <si>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</si>
  <si>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</si>
  <si>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</si>
  <si>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</si>
  <si>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</si>
  <si>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</si>
  <si>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</si>
  <si>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</si>
  <si>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</si>
  <si>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</si>
  <si>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</si>
  <si>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</si>
  <si>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</si>
  <si>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</si>
  <si>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</si>
  <si>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</si>
  <si>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</si>
  <si>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</si>
  <si>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</si>
  <si>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</si>
  <si>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</si>
  <si>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</si>
  <si>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</si>
  <si>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</si>
  <si>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</si>
  <si>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</si>
  <si>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</si>
  <si>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</si>
  <si>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</si>
  <si>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</si>
  <si>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</si>
  <si>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</si>
  <si>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</si>
  <si>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</si>
  <si>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</si>
  <si>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</si>
  <si>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</si>
  <si>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</si>
  <si>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</si>
  <si>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</si>
  <si>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</si>
  <si>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</si>
  <si>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</si>
  <si>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</si>
  <si>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</si>
  <si>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</si>
  <si>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</si>
  <si>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</si>
  <si>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</si>
  <si>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</si>
  <si>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</si>
  <si>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</si>
  <si>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</si>
  <si>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</si>
  <si>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</si>
  <si>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</si>
  <si>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</si>
  <si>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</si>
  <si>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</si>
  <si>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</si>
  <si>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</si>
  <si>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</si>
  <si>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</si>
  <si>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</si>
  <si>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</si>
  <si>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</si>
  <si>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</si>
  <si>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</si>
  <si>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</si>
  <si>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</si>
  <si>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</si>
  <si>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</si>
  <si>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</si>
  <si>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</si>
  <si>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</si>
  <si>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</si>
  <si>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</si>
  <si>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</si>
  <si>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</si>
  <si>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</si>
  <si>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</si>
  <si>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</si>
  <si>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</si>
  <si>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</si>
  <si>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</si>
  <si>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</si>
  <si>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</si>
  <si>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</si>
  <si>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</si>
  <si>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</si>
  <si>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</si>
  <si>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</si>
  <si>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</si>
  <si>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</si>
  <si>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</si>
  <si>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</si>
  <si>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</si>
  <si>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</si>
  <si>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</si>
  <si>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</si>
  <si>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</si>
  <si>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</si>
  <si>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</si>
  <si>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</si>
  <si>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</si>
  <si>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</si>
  <si>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</si>
  <si>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</si>
  <si>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</si>
  <si>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</si>
  <si>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</si>
  <si>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</si>
  <si>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</si>
  <si>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</si>
  <si>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</si>
  <si>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</si>
  <si>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</si>
  <si>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</si>
  <si>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</si>
  <si>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</si>
  <si>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</si>
  <si>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</si>
  <si>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</si>
  <si>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</si>
  <si>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</si>
  <si>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</si>
  <si>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</si>
  <si>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</si>
  <si>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</si>
  <si>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</si>
  <si>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</si>
  <si>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</si>
  <si>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</si>
  <si>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</si>
  <si>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</si>
  <si>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</si>
  <si>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</si>
  <si>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</si>
  <si>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</si>
  <si>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</si>
  <si>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</si>
  <si>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</si>
  <si>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</si>
  <si>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</si>
  <si>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</si>
  <si>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</si>
  <si>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</si>
  <si>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</si>
  <si>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</si>
  <si>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</si>
  <si>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</si>
  <si>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</si>
  <si>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</si>
  <si>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</si>
  <si>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</si>
  <si>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</si>
  <si>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</si>
  <si>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</si>
  <si>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</si>
  <si>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</si>
  <si>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</si>
  <si>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</si>
  <si>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</si>
  <si>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</si>
  <si>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</si>
  <si>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</si>
  <si>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</si>
  <si>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</si>
  <si>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</si>
  <si>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</si>
  <si>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</si>
  <si>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</si>
  <si>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</si>
  <si>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</si>
  <si>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</si>
  <si>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</si>
  <si>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</si>
  <si>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</si>
  <si>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</si>
  <si>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</si>
  <si>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</si>
  <si>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</si>
  <si>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</si>
  <si>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</si>
  <si>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</si>
  <si>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</si>
  <si>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</si>
  <si>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</si>
  <si>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</si>
  <si>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</si>
  <si>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</si>
  <si>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</si>
  <si>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</si>
  <si>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</si>
  <si>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</si>
  <si>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</si>
  <si>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</si>
  <si>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</si>
  <si>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</si>
  <si>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</si>
  <si>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</si>
  <si>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</si>
  <si>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</si>
  <si>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</si>
  <si>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</si>
  <si>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</si>
  <si>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</si>
  <si>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</si>
  <si>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</si>
  <si>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</si>
  <si>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</si>
  <si>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</si>
  <si>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</si>
  <si>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</si>
  <si>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</si>
  <si>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</si>
  <si>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</si>
  <si>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</si>
  <si>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</si>
  <si>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</si>
  <si>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</si>
  <si>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</si>
  <si>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</si>
  <si>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</si>
  <si>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</si>
  <si>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</si>
  <si>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</si>
  <si>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</si>
  <si>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</si>
  <si>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</si>
  <si>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</si>
  <si>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</si>
  <si>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</si>
  <si>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</si>
  <si>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</si>
  <si>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</si>
  <si>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</si>
  <si>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</si>
  <si>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</si>
  <si>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</si>
  <si>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</si>
  <si>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</si>
  <si>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</si>
  <si>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</si>
  <si>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</si>
  <si>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</si>
  <si>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</si>
  <si>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</si>
  <si>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</si>
  <si>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</si>
  <si>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</si>
  <si>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</si>
  <si>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</si>
  <si>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</si>
  <si>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</si>
  <si>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</si>
  <si>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</si>
  <si>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</si>
  <si>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</si>
  <si>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</si>
  <si>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</si>
  <si>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</si>
  <si>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</si>
  <si>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</si>
  <si>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</si>
  <si>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</si>
  <si>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</si>
  <si>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</si>
  <si>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</si>
  <si>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</si>
  <si>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</si>
  <si>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</si>
  <si>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</si>
  <si>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</si>
  <si>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</si>
  <si>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</si>
  <si>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</si>
  <si>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</si>
  <si>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</si>
  <si>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</si>
  <si>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</si>
  <si>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</si>
  <si>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</si>
  <si>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</si>
  <si>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</si>
  <si>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</si>
  <si>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</si>
  <si>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</si>
  <si>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</si>
  <si>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</si>
  <si>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</si>
  <si>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</si>
  <si>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</si>
  <si>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</si>
  <si>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</si>
  <si>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</si>
  <si>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</si>
  <si>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</si>
  <si>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</si>
  <si>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</si>
  <si>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</si>
  <si>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</si>
  <si>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</si>
  <si>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</si>
  <si>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</si>
  <si>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</si>
  <si>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</si>
  <si>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</si>
  <si>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</si>
  <si>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</si>
  <si>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</si>
  <si>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</si>
  <si>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</si>
  <si>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</si>
  <si>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</si>
  <si>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</si>
  <si>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</si>
  <si>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</si>
  <si>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</si>
  <si>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</si>
  <si>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</si>
  <si>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</si>
  <si>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</si>
  <si>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</si>
  <si>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</si>
  <si>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</si>
  <si>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</si>
  <si>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</si>
  <si>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</si>
  <si>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</si>
  <si>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</si>
  <si>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</si>
  <si>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</si>
  <si>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</si>
  <si>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</si>
  <si>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</si>
  <si>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</si>
  <si>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</si>
  <si>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</si>
  <si>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</si>
  <si>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</si>
  <si>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</si>
  <si>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</si>
  <si>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</si>
  <si>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</si>
  <si>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</si>
  <si>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</si>
  <si>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</si>
  <si>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</si>
  <si>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</si>
  <si>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</si>
  <si>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</si>
  <si>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</si>
  <si>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</si>
  <si>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</si>
  <si>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</si>
  <si>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</si>
  <si>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</si>
  <si>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</si>
  <si>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</si>
  <si>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</si>
  <si>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</si>
  <si>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</si>
  <si>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</si>
  <si>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</si>
  <si>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</si>
  <si>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</si>
  <si>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</si>
  <si>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</si>
  <si>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</si>
  <si>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</si>
  <si>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</si>
  <si>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</si>
  <si>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</si>
  <si>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</si>
  <si>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</si>
  <si>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</si>
  <si>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</si>
  <si>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</si>
  <si>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</si>
  <si>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</si>
  <si>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</si>
  <si>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</si>
  <si>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</si>
  <si>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</si>
  <si>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</si>
  <si>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</si>
  <si>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</si>
  <si>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</si>
  <si>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</si>
  <si>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</si>
  <si>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</si>
  <si>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</si>
  <si>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</si>
  <si>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</si>
  <si>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</si>
  <si>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</si>
  <si>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</si>
  <si>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</si>
  <si>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</si>
  <si>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</si>
  <si>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</si>
  <si>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</si>
  <si>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</si>
  <si>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</si>
  <si>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</si>
  <si>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</si>
  <si>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</si>
  <si>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</si>
  <si>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</si>
  <si>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</si>
  <si>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</si>
  <si>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</si>
  <si>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</si>
  <si>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</si>
  <si>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</si>
  <si>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</si>
  <si>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</si>
  <si>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</si>
  <si>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</si>
  <si>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</si>
  <si>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</si>
  <si>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</si>
  <si>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</si>
  <si>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</si>
  <si>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</si>
  <si>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</si>
  <si>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</si>
  <si>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</si>
  <si>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</si>
  <si>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</si>
  <si>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</si>
  <si>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</si>
  <si>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</si>
  <si>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</si>
  <si>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</si>
  <si>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</si>
  <si>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</si>
  <si>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</si>
  <si>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</si>
  <si>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</si>
  <si>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</si>
  <si>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</si>
  <si>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</si>
  <si>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</si>
  <si>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</si>
  <si>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</si>
  <si>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</si>
  <si>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</si>
  <si>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</si>
  <si>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</si>
  <si>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</si>
  <si>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</si>
  <si>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</si>
  <si>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</si>
  <si>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</si>
  <si>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</si>
  <si>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</si>
  <si>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</si>
  <si>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</si>
  <si>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</si>
  <si>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</si>
  <si>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</si>
  <si>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</si>
  <si>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</si>
  <si>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</si>
  <si>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</si>
  <si>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</si>
  <si>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</si>
  <si>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</si>
  <si>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</si>
  <si>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</si>
  <si>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</si>
  <si>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</si>
  <si>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</si>
  <si>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</si>
  <si>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</si>
  <si>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</si>
  <si>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</si>
  <si>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</si>
  <si>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</si>
  <si>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</si>
  <si>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</si>
  <si>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</si>
  <si>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</si>
  <si>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</si>
  <si>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</si>
  <si>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</si>
  <si>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</si>
  <si>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</si>
  <si>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</si>
  <si>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</si>
  <si>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</si>
  <si>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</si>
  <si>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</si>
  <si>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</si>
  <si>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</si>
  <si>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</si>
  <si>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</si>
  <si>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</si>
  <si>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</si>
  <si>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</si>
  <si>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</si>
  <si>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</si>
  <si>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</si>
  <si>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</si>
  <si>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</si>
  <si>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</si>
  <si>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</si>
  <si>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</si>
  <si>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</si>
  <si>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</si>
  <si>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</si>
  <si>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</si>
  <si>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</si>
  <si>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</si>
  <si>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</si>
  <si>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</si>
  <si>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</si>
  <si>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</si>
  <si>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</si>
  <si>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</si>
  <si>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</si>
  <si>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</si>
  <si>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</si>
  <si>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</si>
  <si>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</si>
  <si>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</si>
  <si>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</si>
  <si>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</si>
  <si>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</si>
  <si>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</si>
  <si>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</si>
  <si>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</si>
  <si>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</si>
  <si>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</si>
  <si>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</si>
  <si>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</si>
  <si>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</si>
  <si>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</si>
  <si>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</si>
  <si>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</si>
  <si>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</si>
  <si>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</si>
  <si>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</si>
  <si>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</si>
  <si>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</si>
  <si>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</si>
  <si>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</si>
  <si>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</si>
  <si>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</si>
  <si>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</si>
  <si>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</si>
  <si>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</si>
  <si>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</si>
  <si>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</si>
  <si>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</si>
  <si>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</si>
  <si>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</si>
  <si>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</si>
  <si>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</si>
  <si>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</si>
  <si>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</si>
  <si>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</si>
  <si>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</si>
  <si>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</si>
  <si>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</si>
  <si>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</si>
  <si>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</si>
  <si>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</si>
  <si>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</si>
  <si>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</si>
  <si>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</si>
  <si>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</si>
  <si>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</si>
  <si>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</si>
  <si>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</si>
  <si>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</si>
  <si>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</si>
  <si>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</si>
  <si>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</si>
  <si>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</si>
  <si>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</si>
  <si>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</si>
  <si>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</si>
  <si>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</si>
  <si>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</si>
  <si>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</si>
  <si>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</si>
  <si>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</si>
  <si>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</si>
  <si>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</si>
  <si>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</si>
  <si>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</si>
  <si>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</si>
  <si>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</si>
  <si>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</si>
  <si>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</si>
  <si>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</si>
  <si>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</si>
  <si>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</si>
  <si>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</si>
  <si>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</si>
  <si>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</si>
  <si>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</si>
  <si>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</si>
  <si>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</si>
  <si>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</si>
  <si>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</si>
  <si>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</si>
  <si>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</si>
  <si>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</si>
  <si>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</si>
  <si>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</si>
  <si>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</si>
  <si>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</si>
  <si>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</si>
  <si>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</si>
  <si>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</si>
  <si>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</si>
  <si>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</si>
  <si>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</si>
  <si>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</si>
  <si>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</si>
  <si>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</si>
  <si>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</si>
  <si>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</si>
  <si>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</si>
  <si>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</si>
  <si>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</si>
  <si>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</si>
  <si>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</si>
  <si>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</si>
  <si>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</si>
  <si>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</si>
  <si>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</si>
  <si>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</si>
  <si>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</si>
  <si>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</si>
  <si>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</si>
  <si>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</si>
  <si>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</si>
  <si>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</si>
  <si>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</si>
  <si>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</si>
  <si>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</si>
  <si>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</si>
  <si>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</si>
  <si>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</si>
  <si>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</si>
  <si>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</si>
  <si>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</si>
  <si>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</si>
  <si>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</si>
  <si>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</si>
  <si>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</si>
  <si>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</si>
  <si>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</si>
  <si>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</si>
  <si>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</si>
  <si>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</si>
  <si>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</si>
  <si>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</si>
  <si>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</si>
  <si>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</si>
  <si>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</si>
  <si>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</si>
  <si>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</si>
  <si>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</si>
  <si>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</si>
  <si>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</si>
  <si>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</si>
  <si>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</si>
  <si>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</si>
  <si>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</si>
  <si>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</si>
  <si>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</si>
  <si>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</si>
  <si>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</si>
  <si>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</si>
  <si>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</si>
  <si>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</si>
  <si>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</si>
  <si>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</si>
  <si>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</si>
  <si>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</si>
  <si>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</si>
  <si>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</si>
  <si>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</si>
  <si>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</si>
  <si>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</si>
  <si>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</si>
  <si>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</si>
  <si>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</si>
  <si>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</si>
  <si>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</si>
  <si>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</si>
  <si>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</si>
  <si>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</si>
  <si>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</si>
  <si>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</si>
  <si>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</si>
  <si>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</si>
  <si>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</si>
  <si>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</si>
  <si>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</si>
  <si>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</si>
  <si>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</si>
  <si>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</si>
  <si>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</si>
  <si>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</si>
  <si>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</si>
  <si>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</si>
  <si>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</si>
  <si>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</si>
  <si>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</si>
  <si>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</si>
  <si>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</si>
  <si>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</si>
  <si>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</si>
  <si>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</si>
  <si>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</si>
  <si>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</si>
  <si>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</si>
  <si>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</si>
  <si>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</si>
  <si>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</si>
  <si>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</si>
  <si>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</si>
  <si>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</si>
  <si>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</si>
  <si>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</si>
  <si>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</si>
  <si>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</si>
  <si>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</si>
  <si>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</si>
  <si>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</si>
  <si>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</si>
  <si>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</si>
  <si>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</si>
  <si>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</si>
  <si>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</si>
  <si>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</si>
  <si>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</si>
  <si>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</si>
  <si>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</si>
  <si>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</si>
  <si>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</si>
  <si>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</si>
  <si>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</si>
  <si>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</si>
  <si>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</si>
  <si>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</si>
  <si>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</si>
  <si>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</si>
  <si>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</si>
  <si>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</si>
  <si>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</si>
  <si>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</si>
  <si>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</si>
  <si>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</si>
  <si>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</si>
  <si>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</si>
  <si>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</si>
  <si>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</si>
  <si>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</si>
  <si>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</si>
  <si>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</si>
  <si>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</si>
  <si>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</si>
  <si>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</si>
  <si>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</si>
  <si>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</si>
  <si>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</si>
  <si>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</si>
  <si>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</si>
  <si>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</si>
  <si>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</si>
  <si>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</si>
  <si>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</si>
  <si>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</si>
  <si>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</si>
  <si>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</si>
  <si>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</si>
  <si>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</si>
  <si>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</si>
  <si>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</si>
  <si>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</si>
  <si>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</si>
  <si>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</si>
  <si>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</si>
  <si>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</si>
  <si>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</si>
  <si>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</si>
  <si>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</si>
  <si>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</si>
  <si>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</si>
  <si>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</si>
  <si>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</si>
  <si>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</si>
  <si>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</si>
  <si>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</si>
  <si>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</si>
  <si>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</si>
  <si>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</si>
  <si>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</si>
  <si>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</si>
  <si>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</si>
  <si>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</si>
  <si>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</si>
  <si>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</si>
  <si>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</si>
  <si>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</si>
  <si>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</si>
  <si>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</si>
  <si>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</si>
  <si>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</si>
  <si>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</si>
  <si>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</si>
  <si>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</si>
  <si>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</si>
  <si>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</si>
  <si>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</si>
  <si>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</si>
  <si>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</si>
  <si>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</si>
  <si>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</si>
  <si>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</si>
  <si>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</si>
  <si>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</si>
  <si>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</si>
  <si>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</si>
  <si>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</si>
  <si>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</si>
  <si>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</si>
  <si>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</si>
  <si>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</si>
  <si>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</si>
  <si>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</si>
  <si>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</si>
  <si>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</si>
  <si>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</si>
  <si>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</si>
  <si>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</si>
  <si>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</si>
  <si>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</si>
  <si>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</si>
  <si>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</si>
  <si>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</si>
  <si>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</si>
  <si>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</si>
  <si>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</si>
  <si>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</si>
  <si>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</si>
  <si>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</si>
  <si>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</si>
  <si>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</si>
  <si>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</si>
  <si>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</si>
  <si>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</si>
  <si>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</si>
  <si>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</si>
  <si>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</si>
  <si>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</si>
  <si>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</si>
  <si>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</si>
  <si>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</si>
  <si>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</si>
  <si>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</si>
  <si>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</si>
  <si>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</si>
  <si>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</si>
  <si>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</si>
  <si>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</si>
  <si>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</si>
  <si>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</si>
  <si>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</si>
  <si>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</si>
  <si>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</si>
  <si>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</si>
  <si>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</si>
  <si>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</si>
  <si>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</si>
  <si>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</si>
  <si>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</si>
  <si>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</si>
  <si>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</si>
  <si>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</si>
  <si>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</si>
  <si>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</si>
  <si>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</si>
  <si>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</si>
  <si>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</si>
  <si>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</si>
  <si>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</si>
  <si>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</si>
  <si>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</si>
  <si>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</si>
  <si>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</si>
  <si>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</si>
  <si>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</si>
  <si>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</si>
  <si>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</si>
  <si>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</si>
  <si>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</si>
  <si>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</si>
  <si>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</si>
  <si>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</si>
  <si>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</si>
  <si>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</si>
  <si>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</si>
  <si>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</si>
  <si>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</si>
  <si>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</si>
  <si>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</si>
  <si>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</si>
  <si>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</si>
  <si>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</si>
  <si>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</si>
  <si>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</si>
  <si>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</si>
  <si>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</si>
  <si>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</si>
  <si>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</si>
  <si>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</si>
  <si>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</si>
  <si>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</si>
  <si>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</si>
  <si>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</si>
  <si>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</si>
  <si>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</si>
  <si>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</si>
  <si>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</si>
  <si>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</si>
  <si>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</si>
  <si>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</si>
  <si>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</si>
  <si>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</si>
  <si>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</si>
  <si>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</si>
  <si>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</si>
  <si>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</si>
  <si>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</si>
  <si>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</si>
  <si>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</si>
  <si>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</si>
  <si>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</si>
  <si>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</si>
  <si>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</si>
  <si>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</si>
  <si>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</si>
  <si>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</si>
  <si>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</si>
  <si>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</si>
  <si>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</si>
  <si>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</si>
  <si>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</si>
  <si>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</si>
  <si>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</si>
  <si>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</si>
  <si>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</si>
  <si>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</si>
  <si>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</si>
  <si>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</si>
  <si>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</si>
  <si>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</si>
  <si>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</si>
  <si>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</si>
  <si>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</si>
  <si>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</si>
  <si>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</si>
  <si>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</si>
  <si>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</si>
  <si>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</si>
  <si>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</si>
  <si>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</si>
  <si>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</si>
  <si>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</si>
  <si>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</si>
  <si>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</si>
  <si>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</si>
  <si>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</si>
  <si>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</si>
  <si>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</si>
  <si>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</si>
  <si>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</si>
  <si>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</si>
  <si>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</si>
  <si>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</si>
  <si>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</si>
  <si>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</si>
  <si>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</si>
  <si>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</si>
  <si>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</si>
  <si>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</si>
  <si>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</si>
  <si>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</si>
  <si>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</si>
  <si>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</si>
  <si>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</si>
  <si>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</si>
  <si>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</si>
  <si>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</si>
  <si>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</si>
  <si>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</si>
  <si>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</si>
  <si>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</si>
  <si>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</si>
  <si>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</si>
  <si>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</si>
  <si>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</si>
  <si>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</si>
  <si>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</si>
  <si>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</si>
  <si>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</si>
  <si>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</si>
  <si>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</si>
  <si>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</si>
  <si>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</si>
  <si>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</si>
  <si>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</si>
  <si>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</si>
  <si>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</si>
  <si>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</si>
  <si>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</si>
  <si>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</si>
  <si>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</si>
  <si>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</si>
  <si>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</si>
  <si>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</si>
  <si>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</si>
  <si>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</si>
  <si>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</si>
  <si>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</si>
  <si>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</si>
  <si>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</si>
  <si>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</si>
  <si>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</si>
  <si>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</si>
  <si>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</si>
  <si>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</si>
  <si>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</si>
  <si>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</si>
  <si>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</si>
  <si>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</si>
  <si>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</si>
  <si>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</si>
  <si>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</si>
  <si>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</si>
  <si>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</si>
  <si>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</si>
  <si>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</si>
  <si>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</si>
  <si>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</si>
  <si>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</si>
  <si>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</si>
  <si>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</si>
  <si>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</si>
  <si>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</si>
  <si>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</si>
  <si>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</si>
  <si>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</si>
  <si>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</si>
  <si>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</si>
  <si>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</si>
  <si>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</si>
  <si>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</si>
  <si>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</si>
  <si>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</si>
  <si>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</si>
  <si>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</si>
  <si>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</si>
  <si>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</si>
  <si>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</si>
  <si>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</si>
  <si>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</si>
  <si>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</si>
  <si>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</si>
  <si>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</si>
  <si>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</si>
  <si>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</si>
  <si>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</si>
  <si>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</si>
  <si>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</si>
  <si>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</si>
  <si>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</si>
  <si>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</si>
  <si>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</si>
  <si>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</si>
  <si>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</si>
  <si>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</si>
  <si>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</si>
  <si>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</si>
  <si>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</si>
  <si>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</si>
  <si>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</si>
  <si>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</si>
  <si>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</si>
  <si>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</si>
  <si>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</si>
  <si>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</si>
  <si>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</si>
  <si>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</si>
  <si>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</si>
  <si>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</si>
  <si>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</si>
  <si>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</si>
  <si>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</si>
  <si>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</si>
  <si>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</si>
  <si>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</si>
  <si>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</si>
  <si>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</si>
  <si>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</si>
  <si>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</si>
  <si>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</si>
  <si>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</si>
  <si>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</si>
  <si>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</si>
  <si>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</si>
  <si>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</si>
  <si>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</si>
  <si>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</si>
  <si>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</si>
  <si>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</si>
  <si>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</si>
  <si>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</si>
  <si>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</si>
  <si>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</si>
  <si>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</si>
  <si>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</si>
  <si>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</si>
  <si>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</si>
  <si>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</si>
  <si>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</si>
  <si>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</si>
  <si>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</si>
  <si>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</si>
  <si>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</si>
  <si>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</si>
  <si>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</si>
  <si>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</si>
  <si>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</si>
  <si>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</si>
  <si>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</si>
  <si>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</si>
  <si>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</si>
  <si>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</si>
  <si>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</si>
  <si>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</si>
  <si>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</si>
  <si>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</si>
  <si>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</si>
  <si>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</si>
  <si>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</si>
  <si>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</si>
  <si>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</si>
  <si>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</si>
  <si>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</si>
  <si>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</si>
  <si>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</si>
  <si>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</si>
  <si>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</si>
  <si>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</si>
  <si>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</si>
  <si>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</si>
  <si>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</si>
  <si>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</si>
  <si>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</si>
  <si>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</si>
  <si>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</si>
  <si>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</si>
  <si>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</si>
  <si>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</si>
  <si>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</si>
  <si>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</si>
  <si>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</si>
  <si>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</si>
  <si>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</si>
  <si>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</si>
  <si>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</si>
  <si>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</si>
  <si>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</si>
  <si>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</si>
  <si>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</si>
  <si>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</si>
  <si>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</si>
  <si>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</si>
  <si>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</si>
  <si>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</si>
  <si>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</si>
  <si>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</si>
  <si>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</si>
  <si>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</si>
  <si>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</si>
  <si>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</si>
  <si>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</si>
  <si>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</si>
  <si>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</si>
  <si>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</si>
  <si>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</si>
  <si>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</si>
  <si>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</si>
  <si>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</si>
  <si>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</si>
  <si>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</si>
  <si>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</si>
  <si>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</si>
  <si>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</si>
  <si>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</si>
  <si>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</si>
  <si>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</si>
  <si>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</si>
  <si>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</si>
  <si>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</si>
  <si>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</si>
  <si>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</si>
  <si>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</si>
  <si>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</si>
  <si>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</si>
  <si>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</si>
  <si>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</si>
  <si>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</si>
  <si>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</si>
  <si>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</si>
  <si>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</si>
  <si>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</si>
  <si>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</si>
  <si>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</si>
  <si>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</si>
  <si>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</si>
  <si>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</si>
  <si>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</si>
  <si>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</si>
  <si>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</si>
  <si>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</si>
  <si>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</si>
  <si>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</si>
  <si>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</si>
  <si>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</si>
  <si>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</si>
  <si>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</si>
  <si>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</si>
  <si>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</si>
  <si>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</si>
  <si>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</si>
  <si>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</si>
  <si>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</si>
  <si>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</si>
  <si>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</si>
  <si>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</si>
  <si>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</si>
  <si>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</si>
  <si>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</si>
  <si>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</si>
  <si>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</si>
  <si>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</si>
  <si>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</si>
  <si>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</si>
  <si>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</si>
  <si>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</si>
  <si>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</si>
  <si>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</si>
  <si>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</si>
  <si>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</si>
  <si>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</si>
  <si>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</si>
  <si>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</si>
  <si>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</si>
  <si>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</si>
  <si>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</si>
  <si>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</si>
  <si>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</si>
  <si>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</si>
  <si>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</si>
  <si>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</si>
  <si>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</si>
  <si>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</si>
  <si>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</si>
  <si>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</si>
  <si>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</si>
  <si>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</si>
  <si>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</si>
  <si>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</si>
  <si>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</si>
  <si>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</si>
  <si>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</si>
  <si>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</si>
  <si>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</si>
  <si>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</si>
  <si>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</si>
  <si>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</si>
  <si>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</si>
  <si>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</si>
  <si>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</si>
  <si>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</si>
  <si>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</si>
  <si>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</si>
  <si>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</si>
  <si>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</si>
  <si>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</si>
  <si>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</si>
  <si>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</si>
  <si>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</si>
  <si>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</si>
  <si>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</si>
  <si>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</si>
  <si>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</si>
  <si>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</si>
  <si>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</si>
  <si>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</si>
  <si>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</si>
  <si>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</si>
  <si>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</si>
  <si>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</si>
  <si>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</si>
  <si>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</si>
  <si>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</si>
  <si>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</si>
  <si>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</si>
  <si>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</si>
  <si>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</si>
  <si>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</si>
  <si>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</si>
  <si>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</si>
  <si>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</si>
  <si>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</si>
  <si>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</si>
  <si>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</si>
  <si>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</si>
  <si>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</si>
  <si>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</si>
  <si>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</si>
  <si>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</si>
  <si>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</si>
  <si>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</si>
  <si>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</si>
  <si>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</si>
  <si>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</si>
  <si>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</si>
  <si>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</si>
  <si>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</si>
  <si>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</si>
  <si>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</si>
  <si>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</si>
  <si>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</si>
  <si>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</si>
  <si>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</si>
  <si>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</si>
  <si>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</si>
  <si>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</si>
  <si>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</si>
  <si>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</si>
  <si>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</si>
  <si>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</si>
  <si>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</si>
  <si>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</si>
  <si>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</si>
  <si>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</si>
  <si>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</si>
  <si>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</si>
  <si>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</si>
  <si>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</si>
  <si>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</si>
  <si>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</si>
  <si>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</si>
  <si>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</si>
  <si>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</si>
  <si>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</si>
  <si>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</si>
  <si>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</si>
  <si>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</si>
  <si>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</si>
  <si>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</si>
  <si>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</si>
  <si>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</si>
  <si>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</si>
  <si>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</si>
  <si>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</si>
  <si>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</si>
  <si>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</si>
  <si>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</si>
  <si>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</si>
  <si>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</si>
  <si>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</si>
  <si>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</si>
  <si>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</si>
  <si>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</si>
  <si>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</si>
  <si>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</si>
  <si>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</si>
  <si>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</si>
  <si>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</si>
  <si>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</si>
  <si>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</si>
  <si>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</si>
  <si>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</si>
  <si>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</si>
  <si>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</si>
  <si>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</si>
  <si>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</si>
  <si>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</si>
  <si>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</si>
  <si>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</si>
  <si>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</si>
  <si>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</si>
  <si>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</si>
  <si>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</si>
  <si>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</si>
  <si>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</si>
  <si>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</si>
  <si>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</si>
  <si>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</si>
  <si>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</si>
  <si>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</si>
  <si>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</si>
  <si>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</si>
  <si>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</si>
  <si>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</si>
  <si>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</si>
  <si>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</si>
  <si>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</si>
  <si>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</si>
  <si>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</si>
  <si>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</si>
  <si>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</si>
  <si>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</si>
  <si>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</si>
  <si>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</si>
  <si>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</si>
  <si>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</si>
  <si>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</si>
  <si>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</si>
  <si>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</si>
  <si>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</si>
  <si>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</si>
  <si>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</si>
  <si>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</si>
  <si>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</si>
  <si>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</si>
  <si>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</si>
  <si>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</si>
  <si>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</si>
  <si>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</si>
  <si>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</si>
  <si>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</si>
  <si>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</si>
  <si>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</si>
  <si>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</si>
  <si>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</si>
  <si>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</si>
  <si>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</si>
  <si>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</si>
  <si>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</si>
  <si>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</si>
  <si>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</si>
  <si>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</si>
  <si>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</si>
  <si>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</si>
  <si>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</si>
  <si>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</si>
  <si>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</si>
  <si>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</si>
  <si>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</si>
  <si>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</si>
  <si>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</si>
  <si>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</si>
  <si>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</si>
  <si>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</si>
  <si>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</si>
  <si>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</si>
  <si>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</si>
  <si>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</si>
  <si>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</si>
  <si>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</si>
  <si>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</si>
  <si>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</si>
  <si>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</si>
  <si>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</si>
  <si>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</si>
  <si>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</si>
  <si>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</si>
  <si>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</si>
  <si>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</si>
  <si>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</si>
  <si>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</si>
  <si>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</si>
  <si>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</si>
  <si>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</si>
  <si>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</si>
  <si>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</si>
  <si>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</si>
  <si>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</si>
  <si>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</si>
  <si>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</si>
  <si>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</si>
  <si>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</si>
  <si>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</si>
  <si>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</si>
  <si>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</si>
  <si>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</si>
  <si>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</si>
  <si>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</si>
  <si>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</si>
  <si>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</si>
  <si>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</si>
  <si>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</si>
  <si>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</si>
  <si>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</si>
  <si>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</si>
  <si>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</si>
  <si>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</si>
  <si>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</si>
  <si>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</si>
  <si>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</si>
  <si>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</si>
  <si>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</si>
  <si>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</si>
  <si>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</si>
  <si>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</si>
  <si>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</si>
  <si>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</si>
  <si>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</si>
  <si>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</si>
  <si>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</si>
  <si>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</si>
  <si>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</si>
  <si>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</si>
  <si>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</si>
  <si>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</si>
  <si>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</si>
  <si>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</si>
  <si>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</si>
  <si>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</si>
  <si>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</si>
  <si>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</si>
  <si>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</si>
  <si>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</si>
  <si>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</si>
  <si>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</si>
  <si>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</si>
  <si>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</si>
  <si>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</si>
  <si>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</si>
  <si>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</si>
  <si>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</si>
  <si>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</si>
  <si>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</si>
  <si>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</si>
  <si>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</si>
  <si>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</si>
  <si>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</si>
  <si>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</si>
  <si>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</si>
  <si>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</si>
  <si>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</si>
  <si>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</si>
  <si>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</si>
  <si>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</si>
  <si>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</si>
  <si>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</si>
  <si>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</si>
  <si>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</si>
  <si>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</si>
  <si>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</si>
  <si>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</si>
  <si>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</si>
  <si>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</si>
  <si>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</si>
  <si>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</si>
  <si>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</si>
  <si>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</si>
  <si>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</si>
  <si>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</si>
  <si>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</si>
  <si>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</si>
  <si>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</si>
  <si>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</si>
  <si>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</si>
  <si>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</si>
  <si>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</si>
  <si>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</si>
  <si>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</si>
  <si>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</si>
  <si>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</si>
  <si>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</si>
  <si>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</si>
  <si>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</si>
  <si>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</si>
  <si>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</si>
  <si>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</si>
  <si>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</si>
  <si>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</si>
  <si>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</si>
  <si>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</si>
  <si>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</si>
  <si>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</si>
  <si>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</si>
  <si>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</si>
  <si>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</si>
  <si>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</si>
  <si>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</si>
  <si>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</si>
  <si>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</si>
  <si>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</si>
  <si>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</si>
  <si>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</si>
  <si>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</si>
  <si>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</si>
  <si>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</si>
  <si>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</si>
  <si>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</si>
  <si>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</si>
  <si>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</si>
  <si>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</si>
  <si>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</si>
  <si>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</si>
  <si>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</si>
  <si>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</si>
  <si>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</si>
  <si>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</si>
  <si>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</si>
  <si>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</si>
  <si>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</si>
  <si>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</si>
  <si>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</si>
  <si>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</si>
  <si>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</si>
  <si>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</si>
  <si>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</si>
  <si>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</si>
  <si>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</si>
  <si>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</si>
  <si>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</si>
  <si>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</si>
  <si>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</si>
  <si>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</si>
  <si>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</si>
  <si>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</si>
  <si>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</si>
  <si>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</si>
  <si>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</si>
  <si>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</si>
  <si>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</si>
  <si>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</si>
  <si>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</si>
  <si>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</si>
  <si>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</si>
  <si>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</si>
  <si>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</si>
  <si>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</si>
  <si>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</si>
  <si>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</si>
  <si>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</si>
  <si>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</si>
  <si>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</si>
  <si>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</si>
  <si>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</si>
  <si>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</si>
  <si>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</si>
  <si>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</si>
  <si>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</si>
  <si>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</si>
  <si>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</si>
  <si>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</si>
  <si>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</si>
  <si>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</si>
  <si>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</si>
  <si>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</si>
  <si>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</si>
  <si>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</si>
  <si>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</si>
  <si>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</si>
  <si>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</si>
  <si>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</si>
  <si>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</si>
  <si>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</si>
  <si>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</si>
  <si>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</si>
  <si>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</si>
  <si>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</si>
  <si>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</si>
  <si>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</si>
  <si>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</si>
  <si>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</si>
  <si>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</si>
  <si>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</si>
  <si>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</si>
  <si>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</si>
  <si>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</si>
  <si>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</si>
  <si>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</si>
  <si>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</si>
  <si>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</si>
  <si>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</si>
  <si>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</si>
  <si>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</si>
  <si>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</si>
  <si>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</si>
  <si>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</si>
  <si>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</si>
  <si>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</si>
  <si>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</si>
  <si>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</si>
  <si>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</si>
  <si>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</si>
  <si>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</si>
  <si>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</si>
  <si>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</si>
  <si>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</si>
  <si>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</si>
  <si>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</si>
  <si>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</si>
  <si>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</si>
  <si>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</si>
  <si>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</si>
  <si>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</si>
  <si>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</si>
  <si>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</si>
  <si>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</si>
  <si>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</si>
  <si>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</si>
  <si>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</si>
  <si>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</si>
  <si>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</si>
  <si>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</si>
  <si>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</si>
  <si>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</si>
  <si>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</si>
  <si>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</si>
  <si>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</si>
  <si>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</si>
  <si>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</si>
  <si>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</si>
  <si>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</si>
  <si>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</si>
  <si>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</si>
  <si>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</si>
  <si>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</si>
  <si>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</si>
  <si>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</si>
  <si>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</si>
  <si>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</si>
  <si>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</si>
  <si>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</si>
  <si>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</si>
  <si>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</si>
  <si>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</si>
  <si>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</si>
  <si>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</si>
  <si>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</si>
  <si>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</si>
  <si>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</si>
  <si>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</si>
  <si>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</si>
  <si>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</si>
  <si>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</si>
  <si>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</si>
  <si>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</si>
  <si>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</si>
  <si>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</si>
  <si>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</si>
  <si>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</si>
  <si>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</si>
  <si>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</si>
  <si>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</si>
  <si>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</si>
  <si>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</si>
  <si>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</si>
  <si>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</si>
  <si>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</si>
  <si>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</si>
  <si>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</si>
  <si>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</si>
  <si>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</si>
  <si>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</si>
  <si>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</si>
  <si>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</si>
  <si>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</si>
  <si>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</si>
  <si>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</si>
  <si>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</si>
  <si>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</si>
  <si>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</si>
  <si>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</si>
  <si>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</si>
  <si>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</si>
  <si>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</si>
  <si>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</si>
  <si>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</si>
  <si>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</si>
  <si>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</si>
  <si>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</si>
  <si>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</si>
  <si>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</si>
  <si>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</si>
  <si>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</si>
  <si>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</si>
  <si>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</si>
  <si>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</si>
  <si>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</si>
  <si>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</si>
  <si>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</si>
  <si>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</si>
  <si>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</si>
  <si>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</si>
  <si>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</si>
  <si>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</si>
  <si>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</si>
  <si>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</si>
  <si>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</si>
  <si>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</si>
  <si>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</si>
  <si>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</si>
  <si>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</si>
  <si>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</si>
  <si>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</si>
  <si>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</si>
  <si>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</si>
  <si>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</si>
  <si>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</si>
  <si>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</si>
  <si>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</si>
  <si>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</si>
  <si>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</si>
  <si>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</si>
  <si>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</si>
  <si>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</si>
  <si>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</si>
  <si>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</si>
  <si>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</si>
  <si>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</si>
  <si>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</si>
  <si>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</si>
  <si>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</si>
  <si>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</si>
  <si>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</si>
  <si>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</si>
  <si>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</si>
  <si>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</si>
  <si>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</si>
  <si>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</si>
  <si>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</si>
  <si>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</si>
  <si>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</si>
  <si>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</si>
  <si>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</si>
  <si>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</si>
  <si>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</si>
  <si>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</si>
  <si>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</si>
  <si>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</si>
  <si>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</si>
  <si>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</si>
  <si>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</si>
  <si>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</si>
  <si>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</si>
  <si>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</si>
  <si>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</si>
  <si>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</si>
  <si>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</si>
  <si>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</si>
  <si>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</si>
  <si>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</si>
  <si>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</si>
  <si>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</si>
  <si>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</si>
  <si>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</si>
  <si>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</si>
  <si>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</si>
  <si>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</si>
  <si>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</si>
  <si>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</si>
  <si>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</si>
  <si>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</si>
  <si>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</si>
  <si>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</si>
  <si>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</si>
  <si>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</si>
  <si>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</si>
  <si>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</si>
  <si>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</si>
  <si>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</si>
  <si>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</si>
  <si>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</si>
  <si>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</si>
  <si>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</si>
  <si>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</si>
  <si>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</si>
  <si>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</si>
  <si>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</si>
  <si>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</si>
  <si>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</si>
  <si>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</si>
  <si>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</si>
  <si>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</si>
  <si>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</si>
  <si>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</si>
  <si>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</si>
  <si>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</si>
  <si>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</si>
  <si>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</si>
  <si>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</si>
  <si>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</si>
  <si>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</si>
  <si>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</si>
  <si>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</si>
  <si>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</si>
  <si>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</si>
  <si>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</si>
  <si>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</si>
  <si>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</si>
  <si>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</si>
  <si>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</si>
  <si>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</si>
  <si>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</si>
  <si>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</si>
  <si>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</si>
  <si>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</si>
  <si>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</si>
  <si>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</si>
  <si>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</si>
  <si>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</si>
  <si>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</si>
  <si>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</si>
  <si>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</si>
  <si>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</si>
  <si>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</si>
  <si>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</si>
  <si>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</si>
  <si>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</si>
  <si>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</si>
  <si>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</si>
  <si>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</si>
  <si>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</si>
  <si>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</si>
  <si>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</si>
  <si>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</si>
  <si>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</si>
  <si>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</si>
  <si>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</si>
  <si>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</si>
  <si>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</si>
  <si>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</si>
  <si>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</si>
  <si>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</si>
  <si>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</si>
  <si>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</si>
  <si>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</si>
  <si>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</si>
  <si>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</si>
  <si>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2021-47-10001244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</si>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</sst>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2729</v>
      </c>
      <c r="D15" s="35"/>
      <c r="E15" s="35"/>
      <c r="F15" s="5"/>
      <c r="G15" s="32" t="s">
        <v>1168</v>
      </c>
      <c r="H15" s="103" t="s">
        <v>711</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241"/>
      <c r="I20" s="143" t="s">
        <v>711</v>
      </c>
      <c r="J20" s="144" t="s">
        <v>716</v>
      </c>
      <c r="K20" s="145">
        <v>2342124110</v>
      </c>
      <c r="L20" s="146">
        <v>44197</v>
      </c>
      <c r="M20" s="146">
        <v>44561</v>
      </c>
      <c r="N20" s="129">
        <f>+(M20-L20)/30</f>
        <v>12.133333333333333</v>
      </c>
      <c r="O20" s="132"/>
      <c r="U20" s="128"/>
      <c r="V20" s="105">
        <f ca="1">NOW()</f>
        <v>44188.545896759257</v>
      </c>
      <c r="W20" s="105">
        <f ca="1">NOW()</f>
        <v>44188.545896759257</v>
      </c>
    </row>
    <row r="21" spans="1:23" ht="30" customHeight="1" outlineLevel="1" x14ac:dyDescent="0.25">
      <c r="A21" s="9"/>
      <c r="B21" s="71"/>
      <c r="C21" s="5"/>
      <c r="D21" s="5"/>
      <c r="E21" s="5"/>
      <c r="F21" s="5"/>
      <c r="G21" s="5"/>
      <c r="H21" s="70"/>
      <c r="I21" s="143" t="s">
        <v>711</v>
      </c>
      <c r="J21" s="144" t="s">
        <v>718</v>
      </c>
      <c r="K21" s="145"/>
      <c r="L21" s="146">
        <v>44197</v>
      </c>
      <c r="M21" s="146">
        <v>44561</v>
      </c>
      <c r="N21" s="129">
        <f t="shared" ref="N21:N35" si="0">+(M21-L21)/30</f>
        <v>12.133333333333333</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ASOCIACIÓN DE PROFESIONALES PARA EL DESARROLLO EMPRESARIAL Y SOCIAL DE LA REGION CARIBE APDES</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2730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38384</v>
      </c>
      <c r="F48" s="171">
        <v>38748</v>
      </c>
      <c r="G48" s="154">
        <f>IF(AND(E48&lt;&gt;"",F48&lt;&gt;""),((F48-E48)/30),"")</f>
        <v>12.133333333333333</v>
      </c>
      <c r="H48" s="116" t="s">
        <v>2716</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2676</v>
      </c>
      <c r="C49" s="118" t="s">
        <v>31</v>
      </c>
      <c r="D49" s="115" t="s">
        <v>2678</v>
      </c>
      <c r="E49" s="171">
        <v>38750</v>
      </c>
      <c r="F49" s="171">
        <v>39113</v>
      </c>
      <c r="G49" s="154">
        <f t="shared" ref="G49:G50" si="2">IF(AND(E49&lt;&gt;"",F49&lt;&gt;""),((F49-E49)/30),"")</f>
        <v>12.1</v>
      </c>
      <c r="H49" s="172" t="s">
        <v>2717</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2676</v>
      </c>
      <c r="C50" s="118" t="s">
        <v>31</v>
      </c>
      <c r="D50" s="115" t="s">
        <v>2679</v>
      </c>
      <c r="E50" s="171">
        <v>39114</v>
      </c>
      <c r="F50" s="171">
        <v>39447</v>
      </c>
      <c r="G50" s="154">
        <f t="shared" si="2"/>
        <v>11.1</v>
      </c>
      <c r="H50" s="172" t="s">
        <v>2717</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2676</v>
      </c>
      <c r="C51" s="118" t="s">
        <v>31</v>
      </c>
      <c r="D51" s="115" t="s">
        <v>2680</v>
      </c>
      <c r="E51" s="171">
        <v>39449</v>
      </c>
      <c r="F51" s="171">
        <v>39813</v>
      </c>
      <c r="G51" s="154">
        <f t="shared" ref="G51:G107" si="3">IF(AND(E51&lt;&gt;"",F51&lt;&gt;""),((F51-E51)/30),"")</f>
        <v>12.133333333333333</v>
      </c>
      <c r="H51" s="172" t="s">
        <v>2718</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2676</v>
      </c>
      <c r="C52" s="118" t="s">
        <v>31</v>
      </c>
      <c r="D52" s="115" t="s">
        <v>2681</v>
      </c>
      <c r="E52" s="115" t="s">
        <v>2695</v>
      </c>
      <c r="F52" s="115" t="s">
        <v>2696</v>
      </c>
      <c r="G52" s="154">
        <f t="shared" si="3"/>
        <v>11.3</v>
      </c>
      <c r="H52" s="172" t="s">
        <v>2718</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2676</v>
      </c>
      <c r="C53" s="118" t="s">
        <v>31</v>
      </c>
      <c r="D53" s="115" t="s">
        <v>2682</v>
      </c>
      <c r="E53" s="115" t="s">
        <v>2697</v>
      </c>
      <c r="F53" s="115" t="s">
        <v>2698</v>
      </c>
      <c r="G53" s="154">
        <f t="shared" si="3"/>
        <v>11.266666666666667</v>
      </c>
      <c r="H53" s="172" t="s">
        <v>2717</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2676</v>
      </c>
      <c r="C54" s="118" t="s">
        <v>31</v>
      </c>
      <c r="D54" s="115" t="s">
        <v>2683</v>
      </c>
      <c r="E54" s="115" t="s">
        <v>2699</v>
      </c>
      <c r="F54" s="115" t="s">
        <v>2700</v>
      </c>
      <c r="G54" s="154">
        <f t="shared" si="3"/>
        <v>11.7</v>
      </c>
      <c r="H54" s="172" t="s">
        <v>2718</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2676</v>
      </c>
      <c r="C55" s="118" t="s">
        <v>31</v>
      </c>
      <c r="D55" s="115" t="s">
        <v>2684</v>
      </c>
      <c r="E55" s="115" t="s">
        <v>2701</v>
      </c>
      <c r="F55" s="115" t="s">
        <v>2702</v>
      </c>
      <c r="G55" s="154">
        <f t="shared" si="3"/>
        <v>11.766666666666667</v>
      </c>
      <c r="H55" s="172" t="s">
        <v>2718</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2676</v>
      </c>
      <c r="C56" s="118" t="s">
        <v>31</v>
      </c>
      <c r="D56" s="115" t="s">
        <v>2685</v>
      </c>
      <c r="E56" s="115" t="s">
        <v>2703</v>
      </c>
      <c r="F56" s="115" t="s">
        <v>2704</v>
      </c>
      <c r="G56" s="154">
        <f t="shared" si="3"/>
        <v>11.366666666666667</v>
      </c>
      <c r="H56" s="172" t="s">
        <v>2718</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2676</v>
      </c>
      <c r="C57" s="118" t="s">
        <v>31</v>
      </c>
      <c r="D57" s="115" t="s">
        <v>2686</v>
      </c>
      <c r="E57" s="115" t="s">
        <v>2705</v>
      </c>
      <c r="F57" s="115" t="s">
        <v>2706</v>
      </c>
      <c r="G57" s="154">
        <f t="shared" si="3"/>
        <v>12.466666666666667</v>
      </c>
      <c r="H57" s="116" t="s">
        <v>2719</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2676</v>
      </c>
      <c r="C58" s="118" t="s">
        <v>31</v>
      </c>
      <c r="D58" s="115" t="s">
        <v>2687</v>
      </c>
      <c r="E58" s="115" t="s">
        <v>2707</v>
      </c>
      <c r="F58" s="115" t="s">
        <v>2708</v>
      </c>
      <c r="G58" s="154">
        <f t="shared" si="3"/>
        <v>11.2</v>
      </c>
      <c r="H58" s="116" t="s">
        <v>2719</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2676</v>
      </c>
      <c r="C59" s="118" t="s">
        <v>31</v>
      </c>
      <c r="D59" s="115" t="s">
        <v>2687</v>
      </c>
      <c r="E59" s="115" t="s">
        <v>2707</v>
      </c>
      <c r="F59" s="115" t="s">
        <v>2708</v>
      </c>
      <c r="G59" s="154">
        <f t="shared" si="3"/>
        <v>11.2</v>
      </c>
      <c r="H59" s="116" t="s">
        <v>2719</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2676</v>
      </c>
      <c r="C60" s="118" t="s">
        <v>31</v>
      </c>
      <c r="D60" s="115" t="s">
        <v>2688</v>
      </c>
      <c r="E60" s="115" t="s">
        <v>2709</v>
      </c>
      <c r="F60" s="115" t="s">
        <v>2710</v>
      </c>
      <c r="G60" s="154">
        <f t="shared" si="3"/>
        <v>9.1</v>
      </c>
      <c r="H60" s="116" t="s">
        <v>2720</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2676</v>
      </c>
      <c r="C61" s="118" t="s">
        <v>31</v>
      </c>
      <c r="D61" s="115" t="s">
        <v>2688</v>
      </c>
      <c r="E61" s="115" t="s">
        <v>2709</v>
      </c>
      <c r="F61" s="115" t="s">
        <v>2710</v>
      </c>
      <c r="G61" s="154">
        <f t="shared" si="3"/>
        <v>9.1</v>
      </c>
      <c r="H61" s="116" t="s">
        <v>2720</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2676</v>
      </c>
      <c r="C62" s="118" t="s">
        <v>31</v>
      </c>
      <c r="D62" s="115" t="s">
        <v>2688</v>
      </c>
      <c r="E62" s="115" t="s">
        <v>2709</v>
      </c>
      <c r="F62" s="115" t="s">
        <v>2710</v>
      </c>
      <c r="G62" s="154">
        <f t="shared" si="3"/>
        <v>9.1</v>
      </c>
      <c r="H62" s="116" t="s">
        <v>2720</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2676</v>
      </c>
      <c r="C63" s="118" t="s">
        <v>31</v>
      </c>
      <c r="D63" s="115" t="s">
        <v>2689</v>
      </c>
      <c r="E63" s="115" t="s">
        <v>2711</v>
      </c>
      <c r="F63" s="115" t="s">
        <v>2712</v>
      </c>
      <c r="G63" s="154">
        <f t="shared" si="3"/>
        <v>21.233333333333334</v>
      </c>
      <c r="H63" s="116" t="s">
        <v>2721</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2676</v>
      </c>
      <c r="C64" s="118" t="s">
        <v>31</v>
      </c>
      <c r="D64" s="115" t="s">
        <v>2690</v>
      </c>
      <c r="E64" s="115" t="s">
        <v>2713</v>
      </c>
      <c r="F64" s="115" t="s">
        <v>2714</v>
      </c>
      <c r="G64" s="154">
        <f t="shared" si="3"/>
        <v>4.5333333333333332</v>
      </c>
      <c r="H64" s="116" t="s">
        <v>2722</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2676</v>
      </c>
      <c r="C65" s="118" t="s">
        <v>31</v>
      </c>
      <c r="D65" s="115" t="s">
        <v>2691</v>
      </c>
      <c r="E65" s="115" t="s">
        <v>2713</v>
      </c>
      <c r="F65" s="115" t="s">
        <v>2714</v>
      </c>
      <c r="G65" s="154">
        <f t="shared" si="3"/>
        <v>4.5333333333333332</v>
      </c>
      <c r="H65" s="116" t="s">
        <v>2722</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2676</v>
      </c>
      <c r="C66" s="118" t="s">
        <v>31</v>
      </c>
      <c r="D66" s="115" t="s">
        <v>2691</v>
      </c>
      <c r="E66" s="115" t="s">
        <v>2713</v>
      </c>
      <c r="F66" s="115" t="s">
        <v>2714</v>
      </c>
      <c r="G66" s="154">
        <f t="shared" si="3"/>
        <v>4.5333333333333332</v>
      </c>
      <c r="H66" s="116" t="s">
        <v>2722</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2676</v>
      </c>
      <c r="C67" s="118" t="s">
        <v>31</v>
      </c>
      <c r="D67" s="115" t="s">
        <v>2692</v>
      </c>
      <c r="E67" s="115" t="s">
        <v>2714</v>
      </c>
      <c r="F67" s="115" t="s">
        <v>2715</v>
      </c>
      <c r="G67" s="154">
        <f t="shared" si="3"/>
        <v>15.7</v>
      </c>
      <c r="H67" s="116" t="s">
        <v>2723</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2676</v>
      </c>
      <c r="C68" s="118" t="s">
        <v>31</v>
      </c>
      <c r="D68" s="115" t="s">
        <v>2693</v>
      </c>
      <c r="E68" s="115" t="s">
        <v>2714</v>
      </c>
      <c r="F68" s="115" t="s">
        <v>2715</v>
      </c>
      <c r="G68" s="154">
        <f t="shared" si="3"/>
        <v>15.7</v>
      </c>
      <c r="H68" s="116" t="s">
        <v>2723</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2676</v>
      </c>
      <c r="C69" s="118" t="s">
        <v>31</v>
      </c>
      <c r="D69" s="115" t="s">
        <v>2693</v>
      </c>
      <c r="E69" s="115" t="s">
        <v>2714</v>
      </c>
      <c r="F69" s="115" t="s">
        <v>2715</v>
      </c>
      <c r="G69" s="154">
        <f t="shared" si="3"/>
        <v>15.7</v>
      </c>
      <c r="H69" s="116" t="s">
        <v>2723</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2676</v>
      </c>
      <c r="C70" s="118" t="s">
        <v>31</v>
      </c>
      <c r="D70" s="115" t="s">
        <v>2694</v>
      </c>
      <c r="E70" s="139">
        <v>43922</v>
      </c>
      <c r="F70" s="139">
        <v>44165</v>
      </c>
      <c r="G70" s="154">
        <f t="shared" si="3"/>
        <v>8.1</v>
      </c>
      <c r="H70" s="116" t="s">
        <v>2723</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2676</v>
      </c>
      <c r="C71" s="118" t="s">
        <v>31</v>
      </c>
      <c r="D71" s="115" t="s">
        <v>2694</v>
      </c>
      <c r="E71" s="139">
        <v>43922</v>
      </c>
      <c r="F71" s="139">
        <v>44165</v>
      </c>
      <c r="G71" s="154">
        <f t="shared" si="3"/>
        <v>8.1</v>
      </c>
      <c r="H71" s="116" t="s">
        <v>2723</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2676</v>
      </c>
      <c r="C72" s="118" t="s">
        <v>31</v>
      </c>
      <c r="D72" s="115" t="s">
        <v>2694</v>
      </c>
      <c r="E72" s="139">
        <v>43922</v>
      </c>
      <c r="F72" s="139">
        <v>44165</v>
      </c>
      <c r="G72" s="154">
        <f t="shared" si="3"/>
        <v>8.1</v>
      </c>
      <c r="H72" s="116" t="s">
        <v>2723</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v>0.01</v>
      </c>
      <c r="G179" s="159">
        <f>IF(F179&gt;0,SUM(E179+F179),"")</f>
        <v>0.03</v>
      </c>
      <c r="H179" s="5"/>
      <c r="I179" s="189" t="s">
        <v>2671</v>
      </c>
      <c r="J179" s="189"/>
      <c r="K179" s="189"/>
      <c r="L179" s="189"/>
      <c r="M179" s="166">
        <v>0.02</v>
      </c>
      <c r="O179" s="8"/>
      <c r="Q179" s="19"/>
      <c r="R179" s="153">
        <f>IF(M179&gt;0,SUM(L179+M179),"")</f>
        <v>0.02</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70263723.299999997</v>
      </c>
      <c r="F185" s="92"/>
      <c r="G185" s="93"/>
      <c r="H185" s="88"/>
      <c r="I185" s="90" t="s">
        <v>2627</v>
      </c>
      <c r="J185" s="160">
        <f>+SUM(M179:M183)</f>
        <v>0.02</v>
      </c>
      <c r="K185" s="234" t="s">
        <v>2628</v>
      </c>
      <c r="L185" s="234"/>
      <c r="M185" s="94">
        <f>+J185*(SUM(K20:K35))</f>
        <v>46842482.200000003</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2724</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2725</v>
      </c>
      <c r="J211" s="27" t="s">
        <v>2622</v>
      </c>
      <c r="K211" s="142" t="s">
        <v>2727</v>
      </c>
      <c r="L211" s="21"/>
      <c r="M211" s="21"/>
      <c r="N211" s="21"/>
      <c r="O211" s="8"/>
    </row>
    <row r="212" spans="1:15" x14ac:dyDescent="0.25">
      <c r="A212" s="9"/>
      <c r="B212" s="27" t="s">
        <v>2619</v>
      </c>
      <c r="C212" s="141" t="s">
        <v>2724</v>
      </c>
      <c r="D212" s="21"/>
      <c r="G212" s="27" t="s">
        <v>2621</v>
      </c>
      <c r="H212" s="174" t="s">
        <v>2728</v>
      </c>
      <c r="J212" s="27" t="s">
        <v>2623</v>
      </c>
      <c r="K212" s="141"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2020-12-23T17:27:46Z</cp:lastPrinted>
  <dcterms:created xsi:type="dcterms:W3CDTF">2020-10-14T21:57:42Z</dcterms:created>
  <dcterms:modified xsi:type="dcterms:W3CDTF">2020-12-23T18:07:49Z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