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<sst xmlns="http://schemas.openxmlformats.org/spreadsheetml/2006/main" count="3124" uniqueCount="2711">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</sst>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5" zoomScale="80" zoomScaleNormal="80" zoomScaleSheetLayoutView="40" zoomScalePageLayoutView="40" workbookViewId="0">
      <selection activeCell="F122" sqref="F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163</v>
      </c>
      <c r="J20" s="146" t="s">
        <v>166</v>
      </c>
      <c r="K20" s="147">
        <v>5544949805</v>
      </c>
      <c r="L20" s="148">
        <v>44197</v>
      </c>
      <c r="M20" s="148">
        <v>44561</v>
      </c>
      <c r="N20" s="131">
        <f>+(M20-L20)/30</f>
        <v>12.133333333333333</v>
      </c>
      <c r="O20" s="134"/>
      <c r="U20" s="130"/>
      <c r="V20" s="105">
        <f ca="1">NOW()</f>
        <v>44189.051120138887</v>
      </c>
      <c r="W20" s="105">
        <f ca="1">NOW()</f>
        <v>44189.051120138887</v>
      </c>
    </row>
    <row r="21" spans="1:23" ht="30" customHeight="1" outlineLevel="1" x14ac:dyDescent="0.25">
      <c r="A21" s="9"/>
      <c r="B21" s="71"/>
      <c r="C21" s="5"/>
      <c r="D21" s="5"/>
      <c r="E21" s="5"/>
      <c r="F21" s="5"/>
      <c r="G21" s="5"/>
      <c r="H21" s="70"/>
      <c r="I21" s="145" t="s">
        <v>163</v>
      </c>
      <c r="J21" s="146" t="s">
        <v>169</v>
      </c>
      <c r="K21" s="147">
        <v>5544949805</v>
      </c>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185</v>
      </c>
      <c r="K22" s="147">
        <v>5544949805</v>
      </c>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2677</v>
      </c>
      <c r="C48" s="112" t="s">
        <v>31</v>
      </c>
      <c r="D48" s="118" t="s">
        <v>2680</v>
      </c>
      <c r="E48" s="173">
        <v>43922</v>
      </c>
      <c r="F48" s="173">
        <v>44165</v>
      </c>
      <c r="G48" s="156">
        <f>IF(AND(E48&lt;&gt;"",F48&lt;&gt;""),((F48-E48)/30),"")</f>
        <v>8.1</v>
      </c>
      <c r="H48" s="119" t="s">
        <v>2693</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2677</v>
      </c>
      <c r="C49" s="112" t="s">
        <v>31</v>
      </c>
      <c r="D49" s="118" t="s">
        <v>2681</v>
      </c>
      <c r="E49" s="173">
        <v>43883</v>
      </c>
      <c r="F49" s="173">
        <v>44165</v>
      </c>
      <c r="G49" s="156">
        <f t="shared" ref="G49:G50" si="2">IF(AND(E49&lt;&gt;"",F49&lt;&gt;""),((F49-E49)/30),"")</f>
        <v>9.4</v>
      </c>
      <c r="H49" s="174" t="s">
        <v>2694</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2677</v>
      </c>
      <c r="C50" s="112" t="s">
        <v>31</v>
      </c>
      <c r="D50" s="118" t="s">
        <v>2682</v>
      </c>
      <c r="E50" s="173">
        <v>43885</v>
      </c>
      <c r="F50" s="173">
        <v>44165</v>
      </c>
      <c r="G50" s="156">
        <f t="shared" si="2"/>
        <v>9.3333333333333339</v>
      </c>
      <c r="H50" s="119" t="s">
        <v>2695</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2678</v>
      </c>
      <c r="C51" s="112" t="s">
        <v>32</v>
      </c>
      <c r="D51" s="118" t="s">
        <v>2683</v>
      </c>
      <c r="E51" s="173">
        <v>43134</v>
      </c>
      <c r="F51" s="173">
        <v>43403</v>
      </c>
      <c r="G51" s="156">
        <f t="shared" ref="G51:G107" si="4">IF(AND(E51&lt;&gt;"",F51&lt;&gt;""),((F51-E51)/30),"")</f>
        <v>8.9666666666666668</v>
      </c>
      <c r="H51" s="119" t="s">
        <v>2696</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2678</v>
      </c>
      <c r="C52" s="112" t="s">
        <v>32</v>
      </c>
      <c r="D52" s="118" t="s">
        <v>2684</v>
      </c>
      <c r="E52" s="118" t="s">
        <v>2685</v>
      </c>
      <c r="F52" s="118" t="s">
        <v>2686</v>
      </c>
      <c r="G52" s="156">
        <f t="shared" si="4"/>
        <v>8.9666666666666668</v>
      </c>
      <c r="H52" s="119" t="s">
        <v>2697</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2679</v>
      </c>
      <c r="C53" s="112" t="s">
        <v>31</v>
      </c>
      <c r="D53" s="118" t="s">
        <v>2687</v>
      </c>
      <c r="E53" s="118" t="s">
        <v>2688</v>
      </c>
      <c r="F53" s="118" t="s">
        <v>2689</v>
      </c>
      <c r="G53" s="156">
        <f t="shared" si="4"/>
        <v>6</v>
      </c>
      <c r="H53" s="119" t="s">
        <v>2698</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2678</v>
      </c>
      <c r="C54" s="112" t="s">
        <v>31</v>
      </c>
      <c r="D54" s="118" t="s">
        <v>2690</v>
      </c>
      <c r="E54" s="118" t="s">
        <v>2691</v>
      </c>
      <c r="F54" s="118" t="s">
        <v>2692</v>
      </c>
      <c r="G54" s="156">
        <f t="shared" si="4"/>
        <v>9</v>
      </c>
      <c r="H54" s="119" t="s">
        <v>2699</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2680</v>
      </c>
      <c r="E114" s="173">
        <v>43922</v>
      </c>
      <c r="F114" s="173">
        <v>44165</v>
      </c>
      <c r="G114" s="156">
        <f>IF(AND(E114&lt;&gt;"",F114&lt;&gt;""),((F114-E114)/30),"")</f>
        <v>8.1</v>
      </c>
      <c r="H114" s="119" t="s">
        <v>2693</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2681</v>
      </c>
      <c r="E115" s="173">
        <v>43883</v>
      </c>
      <c r="F115" s="173">
        <v>44165</v>
      </c>
      <c r="G115" s="156">
        <f t="shared" ref="G115:G116" si="5">IF(AND(E115&lt;&gt;"",F115&lt;&gt;""),((F115-E115)/30),"")</f>
        <v>9.4</v>
      </c>
      <c r="H115" s="174" t="s">
        <v>2694</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2682</v>
      </c>
      <c r="E116" s="173">
        <v>43885</v>
      </c>
      <c r="F116" s="173">
        <v>44165</v>
      </c>
      <c r="G116" s="156">
        <f t="shared" si="5"/>
        <v>9.3333333333333339</v>
      </c>
      <c r="H116" s="119" t="s">
        <v>2695</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2700</v>
      </c>
      <c r="E117" s="173">
        <v>44172</v>
      </c>
      <c r="F117" s="173">
        <v>44773</v>
      </c>
      <c r="G117" s="156">
        <f t="shared" ref="G117:G159" si="6">IF(AND(E117&lt;&gt;"",F117&lt;&gt;""),((F117-E117)/30),"")</f>
        <v>20.033333333333335</v>
      </c>
      <c r="H117" s="119" t="s">
        <v>2703</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2701</v>
      </c>
      <c r="E118" s="173">
        <v>44172</v>
      </c>
      <c r="F118" s="173">
        <v>44773</v>
      </c>
      <c r="G118" s="156">
        <f t="shared" si="6"/>
        <v>20.033333333333335</v>
      </c>
      <c r="H118" s="119" t="s">
        <v>2704</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2702</v>
      </c>
      <c r="E119" s="173">
        <v>44176</v>
      </c>
      <c r="F119" s="173">
        <v>44773</v>
      </c>
      <c r="G119" s="156">
        <f t="shared" si="6"/>
        <v>19.899999999999999</v>
      </c>
      <c r="H119" s="119" t="s">
        <v>2703</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499045482.44999999</v>
      </c>
      <c r="F185" s="92"/>
      <c r="G185" s="93"/>
      <c r="H185" s="88"/>
      <c r="I185" s="90" t="s">
        <v>2627</v>
      </c>
      <c r="J185" s="162">
        <f>+SUM(M179:M183)</f>
        <v>0.02</v>
      </c>
      <c r="K185" s="201" t="s">
        <v>2628</v>
      </c>
      <c r="L185" s="201"/>
      <c r="M185" s="94">
        <f>+J185*(SUM(K20:K35))</f>
        <v>332696988.30000001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2705</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4fb10211-09fb-4e80-9f0b-184718d5d98c"/>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2020-12-24T06:13:55Z</cp:lastPrinted>
  <dcterms:created xsi:type="dcterms:W3CDTF">2020-10-14T21:57:42Z</dcterms:created>
  <dcterms:modified xsi:type="dcterms:W3CDTF">2020-12-24T06:14:08Z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