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ES 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<sst xmlns="http://schemas.openxmlformats.org/spreadsheetml/2006/main" count="3124" uniqueCount="2711">
  <si>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</si>
  <si>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</si>
  <si>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</si>
  <si>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</si>
  <si>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</si>
  <si>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</si>
  <si>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</si>
  <si>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</si>
  <si>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</si>
  <si>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</si>
  <si>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</si>
  <si>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</si>
  <si>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</si>
  <si>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</si>
  <si>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</si>
  <si>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</si>
  <si>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</si>
  <si>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</si>
  <si>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</si>
  <si>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</si>
  <si>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</si>
  <si>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</si>
  <si>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</si>
  <si>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</si>
  <si>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</si>
  <si>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</si>
  <si>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</si>
  <si>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</si>
  <si>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</si>
  <si>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</si>
  <si>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</si>
  <si>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</si>
  <si>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</si>
  <si>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</si>
  <si>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</si>
  <si>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</si>
  <si>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</si>
  <si>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</si>
  <si>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</si>
  <si>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</si>
  <si>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</si>
  <si>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</si>
  <si>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</si>
  <si>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</si>
  <si>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</si>
  <si>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</si>
  <si>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</si>
  <si>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</si>
  <si>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</si>
  <si>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</si>
  <si>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</si>
  <si>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</si>
  <si>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</si>
  <si>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</si>
  <si>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</si>
  <si>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</si>
  <si>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</si>
  <si>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</si>
  <si>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</si>
  <si>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</si>
  <si>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</si>
  <si>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</si>
  <si>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</si>
  <si>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</si>
  <si>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</si>
  <si>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</si>
  <si>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</si>
  <si>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</si>
  <si>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</si>
  <si>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</si>
  <si>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</si>
  <si>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</si>
  <si>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</si>
  <si>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</si>
  <si>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</si>
  <si>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</si>
  <si>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</si>
  <si>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</si>
  <si>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</si>
  <si>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</si>
  <si>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</si>
  <si>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</si>
  <si>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</si>
  <si>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</si>
  <si>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</si>
  <si>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</si>
  <si>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</si>
  <si>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</si>
  <si>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</si>
  <si>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</si>
  <si>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</si>
  <si>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</si>
  <si>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</si>
  <si>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</si>
  <si>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</si>
  <si>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</si>
  <si>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</si>
  <si>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</si>
  <si>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</si>
  <si>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</si>
  <si>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</si>
  <si>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</si>
  <si>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</si>
  <si>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</si>
  <si>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</si>
  <si>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</si>
  <si>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</si>
  <si>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</si>
  <si>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</si>
  <si>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</si>
  <si>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</si>
  <si>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</si>
  <si>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</si>
  <si>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</si>
  <si>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</si>
  <si>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</si>
  <si>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</si>
  <si>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</si>
  <si>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</si>
  <si>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</si>
  <si>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</si>
  <si>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</si>
  <si>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</si>
  <si>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</si>
  <si>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</si>
  <si>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</si>
  <si>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</si>
  <si>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</si>
  <si>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</si>
  <si>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</si>
  <si>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</si>
  <si>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</si>
  <si>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</si>
  <si>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</si>
  <si>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</si>
  <si>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</si>
  <si>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</si>
  <si>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</si>
  <si>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</si>
  <si>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</si>
  <si>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</si>
  <si>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</si>
  <si>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</si>
  <si>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</si>
  <si>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</si>
  <si>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</si>
  <si>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</si>
  <si>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</si>
  <si>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</si>
  <si>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</si>
  <si>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</si>
  <si>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</si>
  <si>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</si>
  <si>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</si>
  <si>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</si>
  <si>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</si>
  <si>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</si>
  <si>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</si>
  <si>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</si>
  <si>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</si>
  <si>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</si>
  <si>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</si>
  <si>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</si>
  <si>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</si>
  <si>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</si>
  <si>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</si>
  <si>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</si>
  <si>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</si>
  <si>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</si>
  <si>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</si>
  <si>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</si>
  <si>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</si>
  <si>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</si>
  <si>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</si>
  <si>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</si>
  <si>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</si>
  <si>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</si>
  <si>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</si>
  <si>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</si>
  <si>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</si>
  <si>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</si>
  <si>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</si>
  <si>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</si>
  <si>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</si>
  <si>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</si>
  <si>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</si>
  <si>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</si>
  <si>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</si>
  <si>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</si>
  <si>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</si>
  <si>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</si>
  <si>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</si>
  <si>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</si>
  <si>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</si>
  <si>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</si>
  <si>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</si>
  <si>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</si>
  <si>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</si>
  <si>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</si>
  <si>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</si>
  <si>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</si>
  <si>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</si>
  <si>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</si>
  <si>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</si>
  <si>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</si>
  <si>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</si>
  <si>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</si>
  <si>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</si>
  <si>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</si>
  <si>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</si>
  <si>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</si>
  <si>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</si>
  <si>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</si>
  <si>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</si>
  <si>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</si>
  <si>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</si>
  <si>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</si>
  <si>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</si>
  <si>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</si>
  <si>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</si>
  <si>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</si>
  <si>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</si>
  <si>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</si>
  <si>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</si>
  <si>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</si>
  <si>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</si>
  <si>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</si>
  <si>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</si>
  <si>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</si>
  <si>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</si>
  <si>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</si>
  <si>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</si>
  <si>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</si>
  <si>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</si>
  <si>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</si>
  <si>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</si>
  <si>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</si>
  <si>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</si>
  <si>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</si>
  <si>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</si>
  <si>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</si>
  <si>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</si>
  <si>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</si>
  <si>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</si>
  <si>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</si>
  <si>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</si>
  <si>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</si>
  <si>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</si>
  <si>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</si>
  <si>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</si>
  <si>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</si>
  <si>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</si>
  <si>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</si>
  <si>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</si>
  <si>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</si>
  <si>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</si>
  <si>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</si>
  <si>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</si>
  <si>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</si>
  <si>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</si>
  <si>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</si>
  <si>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</si>
  <si>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</si>
  <si>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</si>
  <si>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</si>
  <si>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</si>
  <si>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</si>
  <si>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</si>
  <si>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</si>
  <si>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</si>
  <si>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</si>
  <si>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</si>
  <si>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</si>
  <si>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</si>
  <si>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</si>
  <si>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</si>
  <si>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</si>
  <si>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</si>
  <si>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</si>
  <si>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</si>
  <si>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</si>
  <si>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</si>
  <si>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</si>
  <si>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</si>
  <si>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</si>
  <si>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</si>
  <si>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</si>
  <si>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</si>
  <si>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</si>
  <si>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</si>
  <si>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</si>
  <si>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</si>
  <si>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</si>
  <si>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</si>
  <si>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</si>
  <si>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</si>
  <si>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</si>
  <si>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</si>
  <si>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</si>
  <si>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</si>
  <si>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</si>
  <si>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</si>
  <si>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</si>
  <si>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</si>
  <si>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</si>
  <si>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</si>
  <si>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</si>
  <si>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</si>
  <si>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</si>
  <si>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</si>
  <si>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</si>
  <si>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</si>
  <si>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</si>
  <si>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</si>
  <si>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</si>
  <si>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</si>
  <si>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</si>
  <si>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</si>
  <si>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</si>
  <si>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</si>
  <si>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</si>
  <si>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</si>
  <si>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</si>
  <si>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</si>
  <si>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</si>
  <si>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</si>
  <si>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</si>
  <si>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</si>
  <si>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</si>
  <si>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</si>
  <si>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</si>
  <si>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</si>
  <si>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</si>
  <si>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</si>
  <si>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</si>
  <si>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</si>
  <si>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</si>
  <si>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</si>
  <si>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</si>
  <si>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</si>
  <si>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</si>
  <si>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</si>
  <si>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</si>
  <si>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</si>
  <si>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</si>
  <si>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</si>
  <si>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</si>
  <si>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</si>
  <si>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</si>
  <si>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</si>
  <si>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</si>
  <si>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</si>
  <si>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</si>
  <si>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</si>
  <si>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</si>
  <si>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</si>
  <si>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</si>
  <si>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</si>
  <si>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</si>
  <si>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</si>
  <si>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</si>
  <si>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</si>
  <si>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</si>
  <si>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</si>
  <si>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</si>
  <si>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</si>
  <si>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</si>
  <si>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</si>
  <si>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</si>
  <si>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</si>
  <si>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</si>
  <si>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</si>
  <si>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</si>
  <si>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</si>
  <si>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</si>
  <si>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</si>
  <si>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</si>
  <si>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</si>
  <si>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</si>
  <si>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</si>
  <si>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</si>
  <si>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</si>
  <si>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</si>
  <si>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</si>
  <si>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</si>
  <si>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</si>
  <si>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</si>
  <si>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</si>
  <si>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</si>
  <si>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</si>
  <si>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</si>
  <si>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</si>
  <si>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</si>
  <si>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</si>
  <si>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</si>
  <si>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</si>
  <si>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</si>
  <si>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</si>
  <si>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</si>
  <si>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</si>
  <si>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</si>
  <si>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</si>
  <si>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</si>
  <si>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</si>
  <si>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</si>
  <si>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</si>
  <si>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</si>
  <si>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</si>
  <si>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</si>
  <si>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</si>
  <si>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</si>
  <si>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</si>
  <si>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</si>
  <si>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</si>
  <si>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</si>
  <si>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</si>
  <si>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</si>
  <si>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</si>
  <si>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</si>
  <si>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</si>
  <si>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</si>
  <si>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</si>
  <si>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</si>
  <si>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</si>
  <si>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</si>
  <si>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</si>
  <si>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</si>
  <si>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</si>
  <si>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</si>
  <si>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</si>
  <si>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</si>
  <si>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</si>
  <si>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</si>
  <si>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</si>
  <si>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</si>
  <si>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</si>
  <si>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</si>
  <si>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</si>
  <si>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</si>
  <si>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</si>
  <si>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</si>
  <si>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</si>
  <si>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</si>
  <si>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</si>
  <si>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</si>
  <si>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</si>
  <si>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</si>
  <si>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</si>
  <si>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</si>
  <si>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</si>
  <si>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</si>
  <si>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</si>
  <si>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</si>
  <si>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</si>
  <si>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</si>
  <si>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</si>
  <si>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</si>
  <si>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</si>
  <si>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</si>
  <si>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</si>
  <si>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</si>
  <si>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</si>
  <si>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</si>
  <si>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</si>
  <si>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</si>
  <si>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</si>
  <si>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</si>
  <si>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</si>
  <si>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</si>
  <si>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</si>
  <si>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</si>
  <si>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</si>
  <si>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</si>
  <si>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</si>
  <si>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</si>
  <si>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</si>
  <si>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</si>
  <si>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</si>
  <si>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</si>
  <si>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</si>
  <si>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</si>
  <si>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</si>
  <si>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</si>
  <si>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</si>
  <si>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</si>
  <si>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</si>
  <si>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</si>
  <si>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</si>
  <si>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</si>
  <si>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</si>
  <si>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</si>
  <si>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</si>
  <si>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</si>
  <si>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</si>
  <si>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</si>
  <si>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</si>
  <si>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</si>
  <si>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</si>
  <si>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</si>
  <si>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</si>
  <si>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</si>
  <si>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</si>
  <si>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</si>
  <si>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</si>
  <si>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</si>
  <si>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</si>
  <si>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</si>
  <si>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</si>
  <si>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</si>
  <si>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</si>
  <si>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</si>
  <si>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</si>
  <si>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</si>
  <si>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</si>
  <si>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</si>
  <si>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</si>
  <si>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</si>
  <si>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</si>
  <si>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</si>
  <si>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</si>
  <si>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</si>
  <si>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</si>
  <si>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</si>
  <si>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</si>
  <si>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</si>
  <si>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</si>
  <si>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</si>
  <si>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</si>
  <si>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</si>
  <si>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</si>
  <si>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</si>
  <si>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</si>
  <si>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</si>
  <si>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</si>
  <si>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</si>
  <si>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</si>
  <si>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</si>
  <si>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</si>
  <si>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</si>
  <si>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</si>
  <si>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</si>
  <si>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</si>
  <si>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</si>
  <si>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</si>
  <si>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</si>
  <si>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</si>
  <si>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</si>
  <si>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</si>
  <si>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</si>
  <si>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</si>
  <si>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</si>
  <si>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</si>
  <si>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</si>
  <si>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</si>
  <si>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</si>
  <si>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</si>
  <si>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</si>
  <si>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</si>
  <si>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</si>
  <si>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</si>
  <si>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</si>
  <si>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</si>
  <si>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</si>
  <si>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</si>
  <si>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</si>
  <si>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</si>
  <si>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</si>
  <si>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</si>
  <si>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</si>
  <si>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</si>
  <si>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</si>
  <si>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</si>
  <si>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</si>
  <si>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</si>
  <si>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</si>
  <si>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</si>
  <si>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</si>
  <si>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</si>
  <si>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</si>
  <si>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</si>
  <si>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</si>
  <si>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</si>
  <si>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</si>
  <si>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</si>
  <si>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</si>
  <si>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</si>
  <si>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</si>
  <si>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</si>
  <si>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</si>
  <si>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</si>
  <si>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</si>
  <si>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</si>
  <si>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</si>
  <si>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</si>
  <si>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</si>
  <si>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</si>
  <si>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</si>
  <si>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</si>
  <si>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</si>
  <si>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</si>
  <si>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</si>
  <si>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</si>
  <si>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</si>
  <si>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</si>
  <si>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</si>
  <si>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</si>
  <si>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</si>
  <si>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</si>
  <si>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</si>
  <si>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</si>
  <si>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</si>
  <si>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</si>
  <si>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</si>
  <si>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</si>
  <si>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</si>
  <si>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</si>
  <si>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</si>
  <si>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</si>
  <si>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</si>
  <si>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</si>
  <si>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</si>
  <si>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</si>
  <si>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</si>
  <si>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</si>
  <si>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</si>
  <si>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</si>
  <si>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</si>
  <si>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</si>
  <si>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</si>
  <si>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</si>
  <si>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</si>
  <si>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</si>
  <si>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</si>
  <si>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</si>
  <si>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</si>
  <si>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</si>
  <si>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</si>
  <si>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</si>
  <si>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</si>
  <si>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</si>
  <si>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</si>
  <si>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</si>
  <si>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</si>
  <si>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</si>
  <si>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</si>
  <si>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</si>
  <si>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</si>
  <si>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</si>
  <si>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</si>
  <si>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</si>
  <si>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</si>
  <si>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</si>
  <si>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</si>
  <si>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</si>
  <si>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</si>
  <si>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</si>
  <si>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</si>
  <si>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</si>
  <si>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</si>
  <si>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</si>
  <si>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</si>
  <si>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</si>
  <si>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</si>
  <si>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</si>
  <si>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</si>
  <si>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</si>
  <si>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</si>
  <si>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</si>
  <si>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</si>
  <si>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</si>
  <si>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</si>
  <si>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</si>
  <si>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</si>
  <si>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</si>
  <si>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</si>
  <si>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</si>
  <si>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</si>
  <si>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</si>
  <si>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</si>
  <si>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</si>
  <si>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</si>
  <si>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</si>
  <si>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</si>
  <si>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</si>
  <si>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</si>
  <si>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</si>
  <si>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</si>
  <si>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</si>
  <si>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</si>
  <si>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</si>
  <si>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</si>
  <si>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</si>
  <si>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</si>
  <si>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</si>
  <si>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</si>
  <si>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</si>
  <si>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</si>
  <si>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</si>
  <si>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</si>
  <si>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</si>
  <si>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</si>
  <si>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</si>
  <si>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</si>
  <si>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</si>
  <si>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</si>
  <si>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</si>
  <si>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</si>
  <si>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</si>
  <si>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</si>
  <si>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</si>
  <si>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</si>
  <si>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</si>
  <si>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</si>
  <si>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</si>
  <si>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</si>
  <si>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</si>
  <si>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</si>
  <si>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</si>
  <si>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</si>
  <si>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</si>
  <si>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</si>
  <si>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</si>
  <si>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</si>
  <si>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</si>
  <si>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</si>
  <si>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</si>
  <si>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</si>
  <si>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</si>
  <si>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</si>
  <si>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</si>
  <si>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</si>
  <si>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</si>
  <si>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</si>
  <si>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</si>
  <si>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</si>
  <si>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</si>
  <si>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</si>
  <si>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</si>
  <si>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</si>
  <si>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</si>
  <si>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</si>
  <si>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</si>
  <si>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</si>
  <si>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</si>
  <si>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</si>
  <si>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</si>
  <si>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</si>
  <si>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</si>
  <si>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</si>
  <si>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</si>
  <si>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</si>
  <si>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</si>
  <si>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</si>
  <si>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</si>
  <si>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</si>
  <si>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</si>
  <si>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</si>
  <si>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</si>
  <si>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</si>
  <si>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</si>
  <si>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</si>
  <si>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</si>
  <si>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</si>
  <si>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</si>
  <si>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</si>
  <si>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</si>
  <si>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</si>
  <si>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</si>
  <si>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</si>
  <si>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</si>
  <si>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</si>
  <si>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</si>
  <si>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</si>
  <si>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</si>
  <si>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</si>
  <si>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</si>
  <si>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</si>
  <si>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</si>
  <si>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</si>
  <si>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</si>
  <si>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</si>
  <si>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</si>
  <si>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</si>
  <si>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</si>
  <si>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</si>
  <si>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</si>
  <si>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</si>
  <si>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</si>
  <si>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</si>
  <si>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</si>
  <si>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</si>
  <si>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</si>
  <si>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</si>
  <si>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</si>
  <si>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</si>
  <si>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</si>
  <si>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</si>
  <si>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</si>
  <si>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</si>
  <si>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</si>
  <si>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</si>
  <si>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</si>
  <si>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</si>
  <si>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</si>
  <si>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</si>
  <si>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</si>
  <si>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</si>
  <si>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</si>
  <si>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</si>
  <si>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</si>
  <si>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</si>
  <si>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</si>
  <si>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</si>
  <si>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</si>
  <si>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</si>
  <si>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</si>
  <si>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</si>
  <si>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</si>
  <si>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</si>
  <si>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</si>
  <si>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</si>
  <si>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</si>
  <si>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</si>
  <si>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</si>
  <si>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</si>
  <si>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</si>
  <si>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</si>
  <si>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</si>
  <si>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</si>
  <si>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</si>
  <si>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</si>
  <si>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</si>
  <si>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</si>
  <si>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</si>
  <si>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</si>
  <si>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</si>
  <si>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</si>
  <si>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</si>
  <si>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</si>
  <si>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</si>
  <si>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</si>
  <si>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</si>
  <si>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</si>
  <si>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</si>
  <si>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</si>
  <si>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</si>
  <si>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</si>
  <si>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</si>
  <si>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</si>
  <si>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</si>
  <si>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</si>
  <si>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</si>
  <si>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</si>
  <si>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</si>
  <si>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</si>
  <si>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</si>
  <si>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</si>
  <si>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</si>
  <si>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</si>
  <si>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</si>
  <si>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</si>
  <si>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</si>
  <si>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</si>
  <si>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</si>
  <si>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</si>
  <si>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</si>
  <si>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</si>
  <si>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</si>
  <si>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</si>
  <si>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</si>
  <si>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</si>
  <si>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</si>
  <si>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</si>
  <si>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</si>
  <si>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</si>
  <si>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</si>
  <si>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</si>
  <si>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</si>
  <si>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</si>
  <si>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</si>
  <si>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</si>
  <si>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</si>
  <si>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</si>
  <si>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</si>
  <si>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</si>
  <si>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</si>
  <si>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</si>
  <si>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</si>
  <si>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</si>
  <si>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</si>
  <si>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</si>
  <si>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</si>
  <si>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</si>
  <si>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</si>
  <si>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</si>
  <si>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</si>
  <si>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</si>
  <si>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</si>
  <si>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</si>
  <si>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</si>
  <si>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</si>
  <si>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</si>
  <si>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</si>
  <si>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</si>
  <si>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</si>
  <si>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</si>
  <si>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</si>
  <si>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</si>
  <si>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</si>
  <si>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</si>
  <si>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</si>
  <si>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</si>
  <si>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</si>
  <si>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</si>
  <si>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</si>
  <si>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</si>
  <si>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</si>
  <si>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</si>
  <si>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</si>
  <si>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</si>
  <si>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</si>
  <si>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</si>
  <si>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</si>
  <si>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</si>
  <si>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</si>
  <si>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</si>
  <si>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</si>
  <si>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</si>
  <si>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</si>
  <si>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</si>
  <si>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</si>
  <si>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</si>
  <si>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</si>
  <si>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</si>
  <si>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</si>
  <si>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</si>
  <si>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</si>
  <si>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</si>
  <si>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</si>
  <si>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</si>
  <si>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</si>
  <si>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</si>
  <si>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</si>
  <si>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</si>
  <si>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</si>
  <si>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</si>
  <si>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</si>
  <si>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</si>
  <si>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</si>
  <si>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</si>
  <si>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</si>
  <si>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</si>
  <si>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</si>
  <si>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</si>
  <si>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</si>
  <si>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</si>
  <si>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</si>
  <si>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</si>
  <si>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</si>
  <si>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</si>
  <si>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</si>
  <si>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</si>
  <si>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</si>
  <si>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</si>
  <si>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</si>
  <si>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</si>
  <si>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</si>
  <si>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</si>
  <si>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</si>
  <si>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</si>
  <si>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</si>
  <si>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</si>
  <si>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</si>
  <si>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</si>
  <si>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</si>
  <si>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</si>
  <si>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</si>
  <si>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</si>
  <si>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</si>
  <si>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</si>
  <si>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</si>
  <si>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</si>
  <si>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</si>
  <si>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</si>
  <si>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</si>
  <si>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</si>
  <si>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</si>
  <si>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</si>
  <si>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</si>
  <si>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</si>
  <si>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</si>
  <si>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</si>
  <si>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</si>
  <si>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</si>
  <si>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</si>
  <si>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</si>
  <si>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</si>
  <si>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</si>
  <si>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</si>
  <si>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</si>
  <si>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</si>
  <si>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</si>
  <si>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</si>
  <si>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</si>
  <si>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</si>
  <si>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</si>
  <si>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</si>
  <si>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</si>
  <si>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</si>
  <si>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</si>
  <si>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</si>
  <si>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</si>
  <si>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</si>
  <si>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</si>
  <si>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</si>
  <si>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</si>
  <si>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</si>
  <si>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</si>
  <si>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</si>
  <si>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</si>
  <si>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</si>
  <si>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</si>
  <si>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</si>
  <si>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</si>
  <si>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</si>
  <si>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</si>
  <si>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</si>
  <si>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</si>
  <si>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</si>
  <si>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</si>
  <si>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</si>
  <si>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</si>
  <si>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</si>
  <si>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</si>
  <si>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</si>
  <si>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</si>
  <si>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</si>
  <si>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</si>
  <si>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</si>
  <si>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</si>
  <si>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</si>
  <si>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</si>
  <si>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</si>
  <si>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</si>
  <si>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</si>
  <si>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</si>
  <si>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</si>
  <si>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</si>
  <si>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</si>
  <si>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</si>
  <si>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</si>
  <si>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</si>
  <si>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</si>
  <si>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</si>
  <si>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</si>
  <si>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</si>
  <si>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</si>
  <si>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</si>
  <si>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</si>
  <si>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</si>
  <si>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</si>
  <si>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</si>
  <si>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</si>
  <si>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</si>
  <si>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</si>
  <si>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</si>
  <si>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</si>
  <si>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</si>
  <si>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</si>
  <si>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</si>
  <si>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</si>
  <si>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</si>
  <si>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</si>
  <si>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</si>
  <si>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</si>
  <si>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</si>
  <si>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</si>
  <si>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</si>
  <si>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</si>
  <si>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</si>
  <si>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</si>
  <si>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</si>
  <si>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</si>
  <si>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</si>
  <si>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</si>
  <si>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</si>
  <si>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</si>
  <si>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</si>
  <si>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</si>
  <si>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</si>
  <si>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</si>
  <si>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</si>
  <si>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</si>
  <si>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</si>
  <si>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</si>
  <si>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</si>
  <si>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</si>
  <si>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</si>
  <si>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</si>
  <si>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</si>
  <si>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</si>
  <si>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</si>
  <si>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</si>
  <si>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</si>
  <si>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</si>
  <si>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</si>
  <si>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</si>
  <si>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</si>
  <si>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</si>
  <si>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</si>
  <si>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</si>
  <si>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</si>
  <si>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</si>
  <si>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</si>
  <si>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</si>
  <si>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</si>
  <si>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</si>
  <si>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</si>
  <si>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</si>
  <si>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</si>
  <si>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</si>
  <si>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</si>
  <si>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</si>
  <si>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</si>
  <si>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</si>
  <si>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</si>
  <si>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</si>
  <si>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</si>
  <si>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</si>
  <si>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</si>
  <si>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</si>
  <si>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</si>
  <si>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</si>
  <si>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</si>
  <si>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</si>
  <si>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</si>
  <si>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</si>
  <si>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</si>
  <si>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</si>
  <si>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</si>
  <si>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</si>
  <si>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</si>
  <si>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</si>
  <si>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</si>
  <si>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</si>
  <si>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</si>
  <si>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</si>
  <si>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</si>
  <si>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</si>
  <si>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</si>
  <si>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</si>
  <si>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</si>
  <si>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</si>
  <si>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</si>
  <si>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</si>
  <si>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</si>
  <si>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</si>
  <si>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</si>
  <si>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</si>
  <si>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</si>
  <si>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</si>
  <si>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</si>
  <si>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</si>
  <si>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</si>
  <si>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</si>
  <si>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</si>
  <si>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</si>
  <si>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</si>
  <si>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</si>
  <si>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</si>
  <si>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</si>
  <si>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</si>
  <si>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</si>
  <si>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</si>
  <si>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</si>
  <si>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</si>
  <si>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</si>
  <si>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</si>
  <si>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</si>
  <si>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</si>
  <si>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</si>
  <si>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</si>
  <si>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</si>
  <si>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</si>
  <si>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</si>
  <si>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</si>
  <si>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</si>
  <si>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</si>
  <si>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</si>
  <si>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</si>
  <si>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</si>
  <si>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</si>
  <si>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</si>
  <si>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</si>
  <si>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</si>
  <si>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</si>
  <si>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</si>
  <si>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</si>
  <si>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</si>
  <si>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</si>
  <si>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</si>
  <si>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</si>
  <si>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</si>
  <si>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</si>
  <si>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</si>
  <si>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</si>
  <si>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</si>
  <si>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</si>
  <si>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</si>
  <si>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</si>
  <si>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</si>
  <si>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</si>
  <si>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</si>
  <si>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</si>
  <si>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</si>
  <si>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</si>
  <si>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</si>
  <si>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</si>
  <si>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</si>
  <si>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</si>
  <si>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</si>
  <si>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</si>
  <si>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</si>
  <si>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</si>
  <si>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</si>
  <si>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</si>
  <si>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</si>
  <si>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</si>
  <si>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</si>
  <si>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</si>
  <si>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</si>
  <si>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</si>
  <si>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</si>
  <si>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</si>
  <si>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</si>
  <si>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</si>
  <si>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</si>
  <si>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</si>
  <si>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</si>
  <si>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</si>
  <si>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</si>
  <si>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</si>
  <si>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</si>
  <si>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</si>
  <si>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</si>
  <si>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</si>
  <si>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</si>
  <si>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</si>
  <si>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</si>
  <si>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</si>
  <si>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</si>
  <si>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</si>
  <si>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</si>
  <si>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</si>
  <si>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</si>
  <si>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</si>
  <si>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</si>
  <si>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</si>
  <si>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</si>
  <si>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</si>
  <si>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</si>
  <si>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</si>
  <si>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</si>
  <si>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</si>
  <si>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</si>
  <si>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</si>
  <si>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</si>
  <si>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</si>
  <si>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</si>
  <si>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</si>
  <si>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</si>
  <si>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</si>
  <si>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</si>
  <si>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</si>
  <si>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</si>
  <si>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</si>
  <si>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</si>
  <si>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</si>
  <si>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</si>
  <si>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</si>
  <si>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</si>
  <si>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</si>
  <si>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</si>
  <si>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</si>
  <si>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</si>
  <si>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</si>
  <si>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</si>
  <si>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</si>
  <si>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</si>
  <si>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</si>
  <si>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</si>
  <si>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</si>
  <si>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</si>
  <si>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</si>
  <si>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</si>
  <si>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</si>
  <si>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</si>
  <si>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</si>
  <si>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</si>
  <si>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</si>
  <si>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</si>
  <si>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</si>
  <si>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</si>
  <si>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</si>
  <si>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</si>
  <si>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</si>
  <si>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</si>
  <si>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</si>
  <si>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</si>
  <si>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</si>
  <si>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</si>
  <si>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</si>
  <si>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</si>
  <si>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</si>
  <si>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</si>
  <si>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</si>
  <si>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</si>
  <si>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</si>
  <si>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</si>
  <si>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</si>
  <si>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</si>
  <si>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</si>
  <si>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</si>
  <si>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</si>
  <si>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</si>
  <si>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</si>
  <si>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</si>
  <si>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</si>
  <si>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</si>
  <si>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</si>
  <si>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</si>
  <si>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</si>
  <si>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</si>
  <si>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</si>
  <si>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</si>
  <si>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</si>
  <si>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</si>
  <si>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</si>
  <si>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</si>
  <si>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</si>
  <si>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</si>
  <si>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</si>
  <si>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</si>
  <si>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</si>
  <si>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</si>
  <si>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</si>
  <si>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</si>
  <si>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</si>
  <si>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</si>
  <si>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</si>
  <si>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</si>
  <si>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</si>
  <si>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</si>
  <si>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</si>
  <si>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</si>
  <si>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</si>
  <si>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</si>
  <si>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</si>
  <si>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</si>
  <si>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</si>
  <si>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</si>
  <si>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</si>
  <si>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</si>
  <si>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</si>
  <si>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</si>
  <si>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</si>
  <si>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</si>
  <si>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</si>
  <si>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</si>
  <si>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</si>
  <si>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</si>
  <si>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</si>
  <si>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</si>
  <si>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</si>
  <si>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</si>
  <si>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</si>
  <si>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</si>
  <si>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</si>
  <si>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</si>
  <si>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</si>
  <si>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</si>
  <si>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</si>
  <si>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</si>
  <si>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</si>
  <si>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</si>
  <si>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</si>
  <si>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</si>
  <si>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</si>
  <si>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</si>
  <si>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</si>
  <si>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</si>
  <si>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</si>
  <si>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</si>
  <si>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</si>
  <si>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</si>
  <si>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</si>
  <si>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</si>
  <si>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</si>
  <si>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</si>
  <si>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</si>
  <si>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</si>
  <si>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</si>
  <si>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</si>
  <si>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</si>
  <si>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</si>
  <si>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</si>
  <si>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</si>
  <si>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</si>
  <si>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</si>
  <si>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</si>
  <si>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</si>
  <si>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</si>
  <si>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</si>
  <si>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</si>
  <si>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</si>
  <si>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</si>
  <si>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</si>
  <si>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</si>
  <si>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</si>
  <si>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</si>
  <si>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</si>
  <si>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</si>
  <si>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</si>
  <si>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</si>
  <si>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</si>
  <si>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</si>
  <si>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</si>
  <si>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</si>
  <si>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</si>
  <si>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</si>
  <si>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</si>
  <si>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</si>
  <si>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</si>
  <si>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</si>
  <si>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</si>
  <si>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</si>
  <si>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</si>
  <si>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</si>
  <si>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</si>
  <si>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</si>
  <si>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</si>
  <si>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</si>
  <si>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</si>
  <si>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</si>
  <si>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</si>
  <si>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</si>
  <si>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</si>
  <si>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</si>
  <si>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</si>
  <si>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</si>
  <si>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</si>
  <si>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</si>
  <si>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</si>
  <si>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</si>
  <si>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</si>
  <si>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</si>
  <si>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</si>
  <si>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</si>
  <si>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</si>
  <si>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</si>
  <si>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</si>
  <si>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</si>
  <si>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</si>
  <si>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</si>
  <si>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</si>
  <si>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</si>
  <si>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</si>
  <si>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</si>
  <si>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</si>
  <si>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</si>
  <si>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</si>
  <si>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</si>
  <si>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</si>
  <si>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</si>
  <si>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</si>
  <si>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</si>
  <si>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</si>
  <si>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</si>
  <si>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</si>
  <si>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</si>
  <si>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</si>
  <si>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</si>
  <si>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</si>
  <si>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</si>
  <si>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</si>
  <si>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</si>
  <si>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</si>
  <si>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</si>
  <si>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</si>
  <si>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</si>
  <si>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</si>
  <si>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</si>
  <si>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</si>
  <si>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</si>
  <si>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</si>
  <si>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</si>
  <si>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</si>
  <si>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</si>
  <si>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</si>
  <si>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</si>
  <si>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</si>
  <si>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</si>
  <si>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</si>
  <si>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</si>
  <si>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</si>
  <si>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</si>
  <si>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</si>
  <si>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</si>
  <si>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</si>
  <si>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</si>
  <si>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</si>
  <si>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</si>
  <si>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</si>
  <si>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</si>
  <si>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</si>
  <si>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</si>
  <si>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</si>
  <si>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</si>
  <si>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</si>
  <si>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</si>
  <si>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</si>
  <si>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</si>
  <si>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</si>
  <si>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</si>
  <si>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</si>
  <si>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</si>
  <si>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</si>
  <si>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</si>
  <si>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</si>
  <si>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</si>
  <si>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</si>
  <si>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</si>
  <si>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</si>
  <si>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</si>
  <si>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</si>
  <si>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</si>
  <si>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</si>
  <si>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</si>
  <si>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</si>
  <si>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</si>
  <si>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</si>
  <si>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</si>
  <si>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</si>
  <si>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</si>
  <si>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</si>
  <si>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</si>
  <si>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</si>
  <si>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</si>
  <si>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</si>
  <si>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</si>
  <si>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</si>
  <si>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</si>
  <si>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</si>
  <si>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</si>
  <si>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</si>
  <si>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</si>
  <si>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</si>
  <si>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</si>
  <si>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</si>
  <si>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</si>
  <si>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</si>
  <si>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</si>
  <si>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</si>
  <si>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</si>
  <si>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</si>
  <si>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</si>
  <si>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</si>
  <si>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</si>
  <si>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</si>
  <si>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</si>
  <si>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</si>
  <si>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</si>
  <si>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</si>
  <si>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</si>
  <si>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</si>
  <si>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</si>
  <si>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</si>
  <si>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</si>
  <si>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</si>
  <si>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</si>
  <si>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</si>
  <si>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</si>
  <si>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</si>
  <si>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</si>
  <si>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</si>
  <si>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</si>
  <si>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</si>
  <si>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</si>
  <si>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</si>
  <si>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</si>
  <si>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</si>
  <si>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</si>
  <si>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</si>
  <si>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</si>
  <si>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</si>
  <si>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</si>
  <si>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</si>
  <si>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</si>
  <si>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</si>
  <si>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</si>
  <si>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</si>
  <si>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</si>
  <si>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</si>
  <si>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</si>
  <si>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</si>
  <si>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</si>
  <si>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</si>
  <si>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</si>
  <si>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</si>
  <si>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</si>
  <si>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</si>
  <si>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</si>
  <si>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</si>
  <si>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</si>
  <si>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</si>
  <si>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</si>
  <si>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</si>
  <si>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</si>
  <si>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</si>
  <si>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</si>
  <si>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</si>
  <si>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</si>
  <si>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</si>
  <si>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</si>
  <si>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</si>
  <si>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</si>
  <si>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</si>
  <si>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</si>
  <si>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</si>
  <si>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</si>
  <si>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</si>
  <si>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</si>
  <si>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</si>
  <si>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</si>
  <si>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</si>
  <si>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</si>
  <si>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</si>
  <si>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</si>
  <si>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</si>
  <si>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</si>
  <si>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</si>
  <si>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</si>
  <si>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</si>
  <si>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</si>
  <si>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</si>
  <si>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</si>
  <si>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</si>
  <si>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</si>
  <si>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</si>
  <si>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</si>
  <si>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</si>
  <si>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</si>
  <si>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</si>
  <si>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</si>
  <si>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</si>
  <si>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</si>
  <si>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</si>
  <si>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</si>
  <si>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</si>
  <si>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</si>
  <si>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</si>
  <si>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</si>
  <si>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</si>
  <si>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</si>
  <si>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</si>
  <si>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</si>
  <si>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</si>
  <si>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</si>
  <si>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</si>
  <si>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</si>
  <si>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</si>
  <si>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</si>
  <si>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</si>
  <si>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</si>
  <si>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</si>
  <si>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</si>
  <si>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</si>
  <si>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</si>
  <si>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</si>
  <si>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</si>
  <si>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</si>
  <si>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</si>
  <si>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</si>
  <si>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</si>
  <si>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</si>
  <si>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</si>
  <si>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</si>
  <si>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</si>
  <si>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</si>
  <si>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</si>
  <si>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</si>
  <si>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</si>
  <si>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</si>
  <si>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</si>
  <si>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</si>
  <si>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</si>
  <si>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</si>
  <si>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</si>
  <si>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</si>
  <si>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</si>
  <si>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</si>
  <si>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</si>
  <si>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</si>
  <si>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</si>
  <si>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</si>
  <si>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</si>
  <si>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</si>
  <si>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</si>
  <si>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</si>
  <si>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</si>
  <si>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</si>
  <si>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</si>
  <si>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</si>
  <si>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</si>
  <si>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</si>
  <si>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</si>
  <si>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</si>
  <si>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</si>
  <si>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</si>
  <si>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</si>
  <si>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</si>
  <si>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</si>
  <si>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</si>
  <si>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</si>
  <si>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</si>
  <si>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</si>
  <si>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</si>
  <si>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</si>
  <si>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</si>
  <si>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</si>
  <si>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</si>
  <si>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</si>
  <si>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</si>
  <si>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</si>
  <si>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</si>
  <si>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</si>
  <si>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</si>
  <si>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</si>
  <si>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</si>
  <si>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</si>
  <si>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</si>
  <si>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</si>
  <si>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</si>
  <si>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</si>
  <si>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</si>
  <si>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</si>
  <si>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</si>
  <si>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</si>
  <si>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</si>
  <si>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</si>
  <si>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</si>
  <si>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</si>
  <si>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</si>
  <si>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</si>
  <si>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</si>
  <si>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</si>
  <si>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</si>
  <si>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</si>
  <si>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</si>
  <si>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</si>
  <si>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</si>
  <si>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</si>
  <si>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</si>
  <si>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</si>
  <si>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</si>
  <si>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</si>
  <si>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</si>
  <si>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</si>
  <si>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</si>
  <si>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</si>
  <si>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</si>
  <si>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</si>
  <si>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</si>
  <si>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</si>
  <si>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</si>
  <si>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</si>
  <si>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</si>
  <si>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</si>
  <si>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</si>
  <si>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</si>
  <si>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</si>
  <si>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</si>
  <si>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</si>
  <si>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</si>
  <si>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</si>
  <si>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</si>
  <si>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</si>
  <si>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</si>
  <si>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</si>
  <si>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</si>
  <si>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</si>
  <si>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</si>
  <si>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</si>
  <si>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</si>
  <si>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</si>
  <si>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</si>
  <si>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</si>
  <si>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</si>
  <si>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</si>
  <si>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</si>
  <si>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</si>
  <si>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</si>
  <si>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</si>
  <si>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</si>
  <si>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</si>
  <si>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</si>
  <si>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</si>
  <si>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</si>
  <si>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</si>
  <si>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</si>
  <si>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</si>
  <si>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</si>
  <si>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</si>
  <si>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</si>
  <si>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</si>
  <si>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</si>
  <si>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</si>
  <si>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</si>
  <si>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</si>
  <si>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</si>
  <si>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</si>
  <si>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</si>
  <si>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</si>
  <si>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</si>
  <si>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</si>
  <si>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</si>
  <si>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</si>
  <si>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</si>
  <si>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</si>
  <si>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</si>
  <si>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</si>
  <si>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</si>
  <si>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</si>
  <si>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</si>
  <si>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</si>
  <si>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</si>
  <si>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</si>
  <si>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</si>
  <si>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</si>
  <si>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</si>
  <si>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</si>
  <si>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</si>
  <si>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</si>
  <si>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</si>
  <si>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</si>
  <si>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</si>
  <si>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</si>
  <si>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</si>
  <si>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</si>
  <si>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</si>
  <si>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</si>
  <si>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</si>
  <si>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</si>
  <si>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</si>
  <si>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</si>
  <si>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</si>
  <si>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</si>
  <si>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</si>
  <si>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</si>
  <si>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</si>
  <si>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</si>
  <si>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</si>
  <si>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</si>
  <si>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</si>
  <si>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</si>
  <si>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</si>
  <si>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</si>
  <si>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</si>
  <si>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</si>
  <si>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</si>
  <si>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</si>
  <si>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</si>
  <si>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</si>
  <si>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</si>
  <si>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</si>
  <si>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</si>
  <si>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</si>
  <si>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</si>
  <si>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</si>
  <si>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</si>
  <si>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</si>
  <si>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</si>
  <si>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</si>
  <si>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</si>
  <si>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</si>
  <si>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</si>
  <si>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</si>
  <si>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</si>
  <si>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</si>
  <si>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</si>
  <si>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</si>
  <si>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</si>
  <si>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</si>
  <si>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</si>
  <si>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</si>
  <si>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</si>
  <si>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</si>
  <si>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</si>
  <si>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</si>
  <si>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</si>
  <si>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</si>
  <si>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</si>
  <si>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</si>
  <si>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</si>
  <si>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</si>
  <si>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</si>
  <si>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</si>
  <si>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</si>
  <si>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</si>
  <si>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</si>
  <si>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</si>
  <si>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</si>
  <si>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</si>
  <si>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</si>
  <si>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</si>
  <si>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</si>
  <si>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</si>
  <si>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</si>
  <si>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</si>
  <si>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</si>
  <si>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</si>
  <si>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</si>
  <si>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</si>
  <si>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</si>
  <si>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</si>
  <si>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</si>
  <si>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</si>
  <si>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</si>
  <si>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</si>
  <si>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</si>
  <si>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</si>
  <si>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</si>
  <si>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</si>
  <si>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</si>
  <si>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</si>
  <si>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</si>
  <si>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</si>
  <si>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</si>
  <si>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</si>
  <si>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</si>
  <si>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</si>
  <si>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</si>
  <si>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</si>
  <si>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</si>
  <si>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</si>
  <si>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</si>
  <si>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</si>
  <si>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</si>
  <si>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</si>
  <si>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</si>
  <si>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</si>
  <si>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</si>
  <si>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</si>
  <si>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</si>
  <si>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</si>
  <si>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</si>
  <si>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</si>
  <si>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</si>
  <si>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</si>
  <si>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</si>
  <si>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</si>
  <si>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</si>
  <si>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</si>
  <si>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</si>
  <si>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</si>
  <si>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</si>
  <si>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</si>
  <si>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</si>
  <si>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</si>
  <si>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</si>
  <si>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</si>
  <si>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</si>
  <si>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</si>
  <si>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</si>
  <si>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</si>
  <si>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</si>
  <si>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</si>
  <si>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</si>
  <si>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</si>
  <si>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</si>
  <si>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</si>
  <si>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</si>
  <si>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</si>
  <si>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</si>
  <si>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</si>
  <si>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</si>
  <si>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</si>
  <si>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</si>
  <si>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</si>
  <si>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</si>
  <si>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</si>
  <si>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</si>
  <si>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</si>
  <si>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</si>
  <si>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</si>
  <si>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</si>
  <si>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</si>
  <si>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</si>
  <si>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</si>
  <si>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</si>
  <si>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</si>
  <si>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</si>
  <si>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</si>
  <si>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</si>
  <si>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</si>
  <si>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</si>
  <si>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</si>
  <si>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</si>
  <si>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</si>
  <si>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</si>
  <si>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</si>
  <si>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</si>
  <si>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</si>
  <si>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</si>
  <si>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</si>
  <si>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</si>
  <si>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</si>
  <si>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</si>
  <si>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</si>
  <si>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</si>
  <si>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</si>
  <si>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</si>
  <si>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</si>
  <si>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</si>
  <si>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</si>
  <si>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</si>
  <si>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</si>
  <si>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</si>
  <si>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</si>
  <si>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</si>
  <si>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</si>
  <si>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</si>
  <si>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</si>
  <si>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</si>
  <si>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</si>
  <si>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</si>
  <si>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</si>
  <si>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</si>
  <si>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</si>
  <si>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</si>
  <si>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</si>
  <si>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</si>
  <si>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</si>
  <si>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</si>
  <si>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</si>
  <si>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</si>
  <si>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</si>
  <si>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</si>
  <si>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</si>
  <si>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</si>
  <si>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</si>
  <si>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</si>
  <si>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</si>
  <si>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</si>
  <si>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</si>
  <si>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</si>
  <si>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</si>
  <si>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</si>
  <si>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</si>
  <si>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</si>
  <si>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</si>
  <si>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</si>
  <si>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</si>
  <si>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</si>
  <si>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</si>
  <si>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</si>
  <si>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</si>
  <si>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</si>
  <si>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</si>
  <si>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</si>
  <si>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</si>
  <si>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</si>
  <si>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</si>
  <si>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</si>
  <si>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</si>
  <si>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</si>
  <si>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</si>
  <si>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</si>
  <si>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</si>
  <si>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</si>
  <si>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</si>
  <si>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</si>
  <si>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</si>
  <si>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</si>
  <si>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</si>
  <si>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</si>
  <si>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</si>
  <si>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</si>
  <si>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</si>
  <si>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</si>
  <si>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</si>
  <si>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</si>
  <si>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</si>
  <si>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</si>
  <si>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</si>
  <si>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</si>
  <si>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</si>
  <si>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</si>
  <si>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</si>
  <si>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</si>
  <si>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</si>
  <si>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</si>
  <si>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</si>
  <si>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</si>
  <si>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</si>
  <si>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</si>
  <si>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</si>
  <si>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</si>
  <si>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</si>
  <si>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</si>
  <si>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</si>
  <si>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</si>
  <si>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</si>
  <si>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</si>
  <si>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</si>
  <si>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</si>
  <si>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</si>
  <si>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</si>
  <si>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</si>
  <si>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</si>
  <si>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</si>
  <si>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</si>
  <si>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</si>
  <si>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</si>
  <si>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</si>
  <si>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</si>
  <si>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</si>
  <si>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</si>
  <si>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</si>
  <si>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</si>
  <si>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</si>
  <si>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</si>
  <si>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</si>
  <si>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</si>
  <si>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</si>
  <si>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</si>
  <si>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</si>
  <si>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</si>
  <si>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</si>
  <si>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</si>
  <si>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</si>
  <si>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</si>
  <si>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</si>
  <si>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</si>
  <si>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</si>
  <si>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</si>
  <si>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</si>
  <si>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</si>
  <si>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</si>
  <si>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</si>
  <si>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</si>
  <si>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</si>
  <si>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</si>
  <si>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</si>
  <si>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</si>
  <si>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</si>
  <si>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</si>
  <si>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</si>
  <si>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</si>
  <si>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</si>
  <si>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</si>
  <si>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</si>
  <si>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</si>
  <si>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</si>
  <si>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</si>
  <si>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</si>
  <si>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</si>
  <si>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</si>
  <si>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</si>
  <si>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</si>
  <si>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</si>
  <si>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</si>
  <si>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</si>
  <si>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</si>
  <si>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</si>
  <si>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</si>
  <si>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</si>
  <si>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</si>
  <si>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</si>
  <si>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</si>
  <si>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</si>
  <si>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</si>
  <si>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</si>
  <si>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</si>
  <si>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</si>
  <si>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</si>
  <si>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</si>
  <si>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</si>
  <si>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</si>
  <si>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</si>
  <si>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</si>
  <si>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</si>
  <si>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</si>
  <si>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</si>
  <si>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</si>
  <si>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</si>
  <si>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</si>
  <si>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</si>
  <si>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</si>
  <si>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</si>
  <si>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</si>
  <si>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</si>
  <si>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</si>
  <si>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</si>
  <si>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</si>
  <si>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</si>
  <si>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</si>
  <si>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</si>
  <si>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</si>
  <si>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</si>
  <si>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</si>
  <si>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</si>
  <si>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</si>
  <si>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</si>
  <si>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</si>
  <si>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</si>
  <si>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</si>
  <si>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</si>
  <si>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</si>
  <si>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</si>
  <si>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</si>
  <si>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</si>
  <si>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</si>
  <si>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</si>
  <si>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</si>
  <si>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</si>
  <si>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</si>
  <si>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</si>
  <si>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</si>
  <si>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</si>
  <si>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</si>
  <si>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</si>
  <si>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</si>
  <si>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</si>
  <si>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</si>
  <si>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</si>
  <si>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</si>
  <si>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</si>
  <si>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</si>
  <si>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</si>
  <si>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</si>
  <si>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</si>
  <si>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</si>
  <si>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</si>
  <si>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</si>
  <si>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</si>
  <si>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</si>
  <si>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</si>
  <si>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</si>
  <si>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</si>
  <si>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</si>
  <si>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</si>
  <si>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</si>
  <si>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</si>
  <si>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</si>
  <si>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</si>
  <si>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</si>
  <si>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</si>
  <si>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</si>
  <si>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</si>
  <si>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</si>
  <si>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</si>
  <si>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</si>
  <si>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</si>
  <si>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</si>
  <si>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</si>
  <si>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</si>
  <si>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</si>
  <si>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</si>
  <si>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</si>
  <si>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</si>
  <si>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</si>
  <si>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</si>
  <si>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</si>
  <si>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</si>
  <si>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</si>
  <si>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</si>
  <si>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</si>
  <si>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</si>
  <si>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</si>
  <si>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</si>
  <si>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</si>
  <si>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</si>
  <si>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</si>
  <si>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</si>
  <si>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</si>
  <si>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</si>
  <si>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</si>
  <si>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</si>
  <si>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</si>
  <si>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</si>
  <si>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</si>
  <si>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</si>
  <si>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</si>
  <si>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</si>
  <si>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</si>
  <si>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</si>
  <si>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</si>
  <si>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</si>
  <si>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</si>
  <si>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</si>
  <si>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</si>
  <si>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</si>
  <si>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</si>
  <si>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</si>
  <si>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</si>
  <si>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</si>
  <si>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</si>
  <si>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</si>
  <si>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</si>
  <si>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</si>
  <si>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</si>
  <si>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</si>
  <si>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</si>
  <si>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</si>
  <si>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</si>
  <si>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</si>
  <si>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</si>
  <si>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</si>
  <si>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</si>
  <si>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</si>
  <si>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</si>
  <si>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</si>
  <si>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</si>
  <si>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</si>
  <si>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</si>
  <si>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</si>
  <si>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</si>
  <si>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</si>
  <si>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</si>
  <si>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</si>
  <si>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</si>
  <si>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</si>
  <si>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</si>
  <si>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</si>
  <si>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</si>
  <si>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</si>
  <si>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</si>
  <si>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</si>
  <si>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</si>
  <si>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</si>
  <si>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</si>
  <si>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</si>
  <si>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</si>
  <si>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</si>
  <si>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</si>
  <si>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</si>
  <si>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</si>
  <si>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</si>
  <si>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</si>
  <si>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</si>
  <si>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</si>
  <si>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</si>
  <si>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</si>
  <si>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</si>
  <si>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</si>
  <si>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</si>
  <si>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</si>
  <si>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</si>
  <si>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</si>
  <si>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</si>
  <si>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</si>
  <si>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</si>
  <si>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</si>
  <si>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</si>
  <si>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</si>
  <si>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</si>
  <si>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</si>
  <si>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</si>
  <si>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</si>
  <si>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</si>
  <si>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</si>
  <si>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</si>
  <si>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</si>
  <si>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</si>
  <si>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</si>
  <si>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</si>
  <si>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</si>
  <si>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</si>
  <si>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</si>
  <si>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</si>
  <si>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</si>
  <si>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</si>
  <si>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</si>
  <si>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</si>
  <si>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</si>
  <si>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</si>
  <si>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</si>
  <si>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</si>
  <si>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</si>
  <si>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</si>
  <si>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</si>
  <si>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</si>
  <si>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</si>
  <si>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</si>
  <si>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</si>
  <si>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</si>
  <si>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</si>
  <si>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</si>
  <si>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</si>
  <si>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</si>
  <si>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</si>
  <si>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</si>
  <si>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</si>
  <si>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</si>
  <si>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</si>
  <si>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</si>
  <si>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</si>
  <si>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</si>
  <si>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</si>
  <si>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</si>
  <si>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</si>
  <si>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</si>
  <si>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</si>
  <si>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</si>
  <si>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</si>
  <si>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</si>
  <si>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</si>
  <si>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</si>
  <si>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</si>
  <si>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</si>
  <si>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</si>
  <si>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</si>
  <si>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</si>
  <si>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</si>
  <si>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</si>
  <si>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</si>
  <si>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</si>
  <si>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</si>
  <si>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</si>
  <si>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</si>
  <si>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</si>
  <si>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</si>
  <si>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</si>
  <si>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</si>
  <si>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</si>
  <si>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</si>
  <si>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</si>
  <si>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</si>
  <si>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</si>
  <si>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</si>
  <si>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</si>
  <si>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</si>
  <si>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</si>
  <si>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</si>
  <si>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</si>
  <si>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</si>
  <si>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</si>
  <si>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</si>
  <si>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</si>
  <si>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</si>
  <si>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</si>
  <si>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</si>
  <si>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</si>
  <si>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</si>
  <si>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</si>
  <si>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</si>
  <si>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</si>
  <si>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</si>
  <si>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</si>
  <si>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</si>
  <si>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</si>
  <si>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</si>
  <si>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</si>
  <si>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</si>
  <si>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</si>
  <si>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</si>
  <si>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</si>
  <si>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</si>
  <si>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</si>
  <si>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</si>
  <si>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</si>
  <si>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</si>
  <si>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</si>
  <si>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</si>
  <si>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</si>
  <si>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</si>
  <si>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</si>
  <si>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</si>
  <si>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</si>
  <si>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</si>
  <si>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</si>
  <si>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</si>
  <si>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</si>
  <si>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</si>
  <si>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</si>
  <si>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</si>
  <si>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</si>
  <si>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</si>
  <si>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</si>
  <si>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</si>
  <si>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</si>
  <si>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</si>
  <si>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</si>
  <si>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</si>
  <si>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</si>
  <si>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</si>
  <si>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</si>
  <si>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</si>
  <si>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</si>
  <si>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</si>
  <si>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</si>
  <si>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</si>
  <si>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</si>
  <si>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</si>
  <si>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</si>
  <si>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</si>
  <si>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</si>
  <si>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</si>
  <si>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</si>
  <si>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</si>
  <si>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</si>
  <si>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</si>
  <si>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</si>
  <si>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</si>
  <si>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</si>
  <si>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</si>
  <si>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</si>
  <si>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</si>
  <si>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</si>
  <si>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</si>
  <si>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</si>
  <si>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</si>
  <si>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</si>
  <si>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</si>
  <si>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</si>
  <si>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</si>
  <si>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</si>
  <si>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</si>
  <si>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</si>
  <si>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</si>
  <si>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</si>
  <si>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</si>
  <si>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</si>
  <si>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</si>
  <si>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</si>
  <si>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</si>
  <si>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</si>
  <si>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</si>
  <si>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</si>
  <si>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</si>
  <si>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</si>
  <si>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</si>
  <si>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</si>
  <si>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</si>
  <si>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</si>
  <si>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</si>
  <si>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</si>
  <si>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</si>
  <si>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</si>
  <si>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</si>
  <si>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</si>
  <si>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</si>
  <si>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</si>
  <si>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</si>
  <si>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</si>
  <si>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</si>
  <si>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</si>
  <si>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</si>
  <si>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</si>
  <si>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</si>
  <si>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</si>
  <si>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</si>
  <si>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</si>
  <si>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</si>
  <si>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</si>
  <si>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</si>
  <si>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</si>
  <si>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</si>
  <si>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</si>
  <si>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</si>
  <si>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</si>
  <si>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</si>
  <si>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</si>
  <si>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</si>
  <si>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</si>
  <si>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</si>
  <si>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</si>
  <si>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</si>
  <si>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</si>
  <si>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</si>
  <si>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</si>
  <si>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</si>
  <si>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</si>
  <si>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</si>
  <si>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</si>
  <si>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</si>
  <si>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</si>
  <si>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</si>
  <si>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</si>
  <si>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</si>
  <si>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</si>
  <si>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</si>
  <si>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</si>
  <si>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</si>
  <si>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</si>
  <si>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</si>
  <si>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</si>
  <si>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</si>
  <si>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</si>
  <si>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</si>
  <si>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</si>
  <si>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</si>
  <si>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</si>
  <si>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</si>
  <si>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</si>
  <si>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</si>
  <si>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</si>
  <si>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</si>
  <si>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</si>
  <si>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</si>
  <si>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</si>
  <si>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</si>
  <si>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</si>
  <si>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</si>
  <si>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</si>
  <si>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</si>
  <si>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</si>
  <si>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</si>
  <si>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</si>
  <si>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</si>
  <si>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</si>
  <si>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</si>
  <si>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</si>
  <si>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</si>
  <si>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</si>
  <si>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</si>
  <si>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</si>
  <si>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</si>
  <si>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</si>
  <si>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</si>
  <si>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</si>
  <si>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</si>
  <si>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</si>
  <si>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</si>
  <si>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</si>
  <si>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</si>
  <si>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</si>
  <si>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</si>
  <si>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</si>
  <si>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</si>
  <si>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</si>
  <si>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</si>
  <si>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</si>
  <si>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</si>
  <si>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</si>
  <si>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</si>
  <si>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</si>
  <si>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</si>
  <si>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</si>
  <si>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</si>
  <si>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</si>
  <si>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</si>
  <si>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</si>
  <si>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</si>
  <si>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</si>
  <si>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</si>
  <si>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</si>
  <si>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</si>
  <si>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</si>
  <si>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</si>
  <si>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</si>
  <si>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</si>
  <si>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</si>
  <si>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</si>
  <si>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</si>
  <si>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</si>
  <si>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</si>
  <si>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</si>
  <si>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</si>
  <si>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</si>
  <si>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</si>
  <si>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</si>
  <si>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</si>
  <si>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</si>
  <si>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</si>
  <si>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</si>
  <si>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</si>
  <si>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</si>
  <si>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</si>
  <si>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</si>
  <si>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</si>
  <si>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</si>
  <si>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</si>
  <si>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</si>
  <si>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</si>
  <si>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</si>
  <si>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</si>
  <si>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</si>
  <si>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</si>
  <si>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</si>
  <si>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</si>
  <si>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</si>
  <si>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</si>
  <si>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</si>
  <si>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</si>
  <si>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</si>
  <si>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</si>
  <si>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</si>
  <si>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</si>
  <si>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</si>
  <si>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</si>
  <si>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</si>
  <si>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</si>
  <si>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</si>
  <si>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</si>
  <si>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</si>
  <si>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</si>
  <si>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</si>
  <si>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</si>
  <si>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2021-8-08001462020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</si>
</sst>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7" zoomScale="80" zoomScaleNormal="8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163</v>
      </c>
      <c r="I15" s="32" t="s">
        <v>2624</v>
      </c>
      <c r="J15" s="108" t="s">
        <v>2626</v>
      </c>
      <c r="L15" s="223" t="s">
        <v>8</v>
      </c>
      <c r="M15" s="223"/>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242"/>
      <c r="I20" s="145" t="s">
        <v>163</v>
      </c>
      <c r="J20" s="146" t="s">
        <v>170</v>
      </c>
      <c r="K20" s="147">
        <v>4358169682</v>
      </c>
      <c r="L20" s="148">
        <v>44197</v>
      </c>
      <c r="M20" s="148">
        <v>44561</v>
      </c>
      <c r="N20" s="131">
        <f>+(M20-L20)/30</f>
        <v>12.133333333333333</v>
      </c>
      <c r="O20" s="134"/>
      <c r="U20" s="130"/>
      <c r="V20" s="105">
        <f ca="1">NOW()</f>
        <v>44193.798536342591</v>
      </c>
      <c r="W20" s="105">
        <f ca="1">NOW()</f>
        <v>44193.798536342591</v>
      </c>
    </row>
    <row r="21" spans="1:23" ht="30" customHeight="1" outlineLevel="1" x14ac:dyDescent="0.25">
      <c r="A21" s="9"/>
      <c r="B21" s="71"/>
      <c r="C21" s="5"/>
      <c r="D21" s="5"/>
      <c r="E21" s="5"/>
      <c r="F21" s="5"/>
      <c r="G21" s="5"/>
      <c r="H21" s="70"/>
      <c r="I21" s="145" t="s">
        <v>163</v>
      </c>
      <c r="J21" s="146" t="s">
        <v>169</v>
      </c>
      <c r="K21" s="147"/>
      <c r="L21" s="148">
        <v>44197</v>
      </c>
      <c r="M21" s="148">
        <v>44561</v>
      </c>
      <c r="N21" s="131">
        <f t="shared" ref="N21:N35" si="0">+(M21-L21)/30</f>
        <v>12.133333333333333</v>
      </c>
      <c r="O21" s="135"/>
    </row>
    <row r="22" spans="1:23" ht="30" customHeight="1" outlineLevel="1" x14ac:dyDescent="0.25">
      <c r="A22" s="9"/>
      <c r="B22" s="71"/>
      <c r="C22" s="5"/>
      <c r="D22" s="5"/>
      <c r="E22" s="5"/>
      <c r="F22" s="5"/>
      <c r="G22" s="5"/>
      <c r="H22" s="70"/>
      <c r="I22" s="145" t="s">
        <v>163</v>
      </c>
      <c r="J22" s="146" t="s">
        <v>186</v>
      </c>
      <c r="K22" s="147"/>
      <c r="L22" s="148">
        <v>44197</v>
      </c>
      <c r="M22" s="148">
        <v>44561</v>
      </c>
      <c r="N22" s="132">
        <f t="shared" ref="N22:N33" si="1">+(M22-L22)/30</f>
        <v>12.133333333333333</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37" t="str">
        <f>VLOOKUP(B20,EAS!A2:B1439,2,0)</f>
        <v>FUNDACIÓN PROYECTO DE VIDA</v>
      </c>
      <c r="C38" s="237"/>
      <c r="D38" s="237"/>
      <c r="E38" s="237"/>
      <c r="F38" s="237"/>
      <c r="G38" s="5"/>
      <c r="H38" s="128"/>
      <c r="I38" s="246" t="s">
        <v>7</v>
      </c>
      <c r="J38" s="246"/>
      <c r="K38" s="246"/>
      <c r="L38" s="246"/>
      <c r="M38" s="246"/>
      <c r="N38" s="246"/>
      <c r="O38" s="129"/>
    </row>
    <row r="39" spans="1:16" ht="42.95" customHeight="1" thickBot="1" x14ac:dyDescent="0.3">
      <c r="A39" s="10"/>
      <c r="B39" s="11"/>
      <c r="C39" s="11"/>
      <c r="D39" s="11"/>
      <c r="E39" s="11"/>
      <c r="F39" s="11"/>
      <c r="G39" s="11"/>
      <c r="H39" s="10"/>
      <c r="I39" s="232" t="s">
        <v>2709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130745090.45999999</v>
      </c>
      <c r="F185" s="92"/>
      <c r="G185" s="93"/>
      <c r="H185" s="88"/>
      <c r="I185" s="90" t="s">
        <v>2627</v>
      </c>
      <c r="J185" s="162">
        <f>+SUM(M179:M183)</f>
        <v>0.02</v>
      </c>
      <c r="K185" s="235" t="s">
        <v>2628</v>
      </c>
      <c r="L185" s="235"/>
      <c r="M185" s="94">
        <f>+J185*(SUM(K20:K35))</f>
        <v>87163393.640000001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4" t="s">
        <v>2636</v>
      </c>
      <c r="C192" s="194"/>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purl.org/dc/dcmitype/"/>
    <ds:schemaRef ds:uri="http://schemas.openxmlformats.org/package/2006/metadata/core-properties"/>
    <ds:schemaRef ds:uri="http://purl.org/dc/terms/"/>
    <ds:schemaRef ds:uri="a65d333d-5b59-4810-bc94-b80d9325abbc"/>
    <ds:schemaRef ds:uri="4fb10211-09fb-4e80-9f0b-184718d5d98c"/>
    <ds:schemaRef ds:uri="http://schemas.microsoft.com/office/infopath/2007/PartnerControls"/>
    <ds:schemaRef ds:uri="http://purl.org/dc/elements/1.1/"/>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2020-12-24T06:16:45Z</cp:lastPrinted>
  <dcterms:created xsi:type="dcterms:W3CDTF">2020-10-14T21:57:42Z</dcterms:created>
  <dcterms:modified xsi:type="dcterms:W3CDTF">2020-12-29T00:10:19Z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