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INVITACION SUCR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<sst xmlns="http://schemas.openxmlformats.org/spreadsheetml/2006/main" count="3136" uniqueCount="2711">
  <si>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</si>
  <si>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</si>
  <si>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</si>
  <si>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</si>
  <si>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</si>
  <si>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</si>
  <si>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</si>
  <si>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</si>
  <si>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</si>
  <si>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</si>
  <si>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</si>
  <si>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</si>
  <si>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</si>
  <si>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</si>
  <si>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</si>
  <si>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</si>
  <si>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</si>
  <si>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</si>
  <si>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</si>
  <si>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</si>
  <si>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</si>
  <si>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</si>
  <si>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</si>
  <si>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</si>
  <si>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</si>
  <si>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</si>
  <si>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</si>
  <si>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</si>
  <si>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</si>
  <si>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</si>
  <si>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</si>
  <si>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</si>
  <si>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</si>
  <si>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</si>
  <si>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</si>
  <si>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</si>
  <si>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</si>
  <si>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</si>
  <si>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</si>
  <si>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</si>
  <si>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</si>
  <si>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</si>
  <si>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</si>
  <si>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</si>
  <si>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</si>
  <si>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</si>
  <si>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</si>
  <si>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</si>
  <si>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</si>
  <si>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</si>
  <si>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</si>
  <si>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</si>
  <si>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</si>
  <si>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</si>
  <si>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</si>
  <si>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</si>
  <si>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</si>
  <si>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</si>
  <si>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</si>
  <si>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</si>
  <si>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</si>
  <si>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</si>
  <si>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</si>
  <si>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</si>
  <si>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</si>
  <si>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</si>
  <si>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</si>
  <si>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</si>
  <si>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</si>
  <si>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</si>
  <si>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</si>
  <si>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</si>
  <si>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</si>
  <si>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</si>
  <si>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</si>
  <si>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</si>
  <si>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</si>
  <si>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</si>
  <si>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</si>
  <si>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</si>
  <si>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</si>
  <si>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</si>
  <si>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</si>
  <si>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</si>
  <si>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</si>
  <si>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</si>
  <si>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</si>
  <si>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</si>
  <si>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</si>
  <si>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</si>
  <si>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</si>
  <si>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</si>
  <si>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</si>
  <si>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</si>
  <si>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</si>
  <si>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</si>
  <si>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</si>
  <si>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</si>
  <si>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</si>
  <si>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</si>
  <si>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</si>
  <si>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</si>
  <si>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</si>
  <si>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</si>
  <si>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</si>
  <si>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</si>
  <si>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</si>
  <si>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</si>
  <si>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</si>
  <si>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</si>
  <si>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</si>
  <si>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</si>
  <si>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</si>
  <si>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</si>
  <si>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</si>
  <si>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</si>
  <si>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</si>
  <si>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</si>
  <si>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</si>
  <si>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</si>
  <si>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</si>
  <si>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</si>
  <si>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</si>
  <si>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</si>
  <si>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</si>
  <si>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</si>
  <si>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</si>
  <si>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</si>
  <si>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</si>
  <si>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</si>
  <si>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</si>
  <si>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</si>
  <si>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</si>
  <si>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</si>
  <si>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</si>
  <si>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</si>
  <si>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</si>
  <si>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</si>
  <si>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</si>
  <si>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</si>
  <si>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</si>
  <si>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</si>
  <si>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</si>
  <si>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</si>
  <si>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</si>
  <si>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</si>
  <si>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</si>
  <si>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</si>
  <si>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</si>
  <si>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</si>
  <si>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</si>
  <si>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</si>
  <si>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</si>
  <si>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</si>
  <si>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</si>
  <si>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</si>
  <si>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</si>
  <si>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</si>
  <si>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</si>
  <si>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</si>
  <si>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</si>
  <si>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</si>
  <si>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</si>
  <si>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</si>
  <si>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</si>
  <si>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</si>
  <si>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</si>
  <si>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</si>
  <si>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</si>
  <si>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</si>
  <si>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</si>
  <si>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</si>
  <si>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</si>
  <si>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</si>
  <si>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</si>
  <si>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</si>
  <si>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</si>
  <si>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</si>
  <si>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</si>
  <si>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</si>
  <si>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</si>
  <si>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</si>
  <si>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</si>
  <si>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</si>
  <si>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</si>
  <si>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</si>
  <si>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</si>
  <si>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</si>
  <si>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</si>
  <si>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</si>
  <si>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</si>
  <si>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</si>
  <si>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</si>
  <si>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</si>
  <si>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</si>
  <si>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</si>
  <si>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</si>
  <si>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</si>
  <si>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</si>
  <si>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</si>
  <si>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</si>
  <si>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</si>
  <si>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</si>
  <si>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</si>
  <si>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</si>
  <si>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</si>
  <si>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</si>
  <si>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</si>
  <si>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</si>
  <si>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</si>
  <si>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</si>
  <si>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</si>
  <si>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</si>
  <si>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</si>
  <si>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</si>
  <si>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</si>
  <si>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</si>
  <si>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</si>
  <si>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</si>
  <si>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</si>
  <si>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</si>
  <si>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</si>
  <si>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</si>
  <si>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</si>
  <si>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</si>
  <si>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</si>
  <si>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</si>
  <si>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</si>
  <si>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</si>
  <si>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</si>
  <si>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</si>
  <si>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</si>
  <si>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</si>
  <si>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</si>
  <si>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</si>
  <si>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</si>
  <si>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</si>
  <si>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</si>
  <si>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</si>
  <si>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</si>
  <si>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</si>
  <si>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</si>
  <si>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</si>
  <si>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</si>
  <si>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</si>
  <si>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</si>
  <si>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</si>
  <si>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</si>
  <si>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</si>
  <si>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</si>
  <si>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</si>
  <si>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</si>
  <si>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</si>
  <si>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</si>
  <si>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</si>
  <si>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</si>
  <si>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</si>
  <si>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</si>
  <si>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</si>
  <si>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</si>
  <si>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</si>
  <si>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</si>
  <si>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</si>
  <si>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</si>
  <si>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</si>
  <si>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</si>
  <si>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</si>
  <si>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</si>
  <si>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</si>
  <si>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</si>
  <si>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</si>
  <si>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</si>
  <si>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</si>
  <si>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</si>
  <si>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</si>
  <si>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</si>
  <si>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</si>
  <si>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</si>
  <si>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</si>
  <si>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</si>
  <si>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</si>
  <si>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</si>
  <si>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</si>
  <si>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</si>
  <si>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</si>
  <si>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</si>
  <si>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</si>
  <si>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</si>
  <si>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</si>
  <si>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</si>
  <si>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</si>
  <si>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</si>
  <si>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</si>
  <si>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</si>
  <si>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</si>
  <si>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</si>
  <si>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</si>
  <si>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</si>
  <si>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</si>
  <si>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</si>
  <si>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</si>
  <si>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</si>
  <si>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</si>
  <si>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</si>
  <si>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</si>
  <si>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</si>
  <si>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</si>
  <si>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</si>
  <si>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</si>
  <si>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</si>
  <si>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</si>
  <si>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</si>
  <si>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</si>
  <si>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</si>
  <si>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</si>
  <si>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</si>
  <si>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</si>
  <si>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</si>
  <si>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</si>
  <si>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</si>
  <si>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</si>
  <si>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</si>
  <si>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</si>
  <si>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</si>
  <si>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</si>
  <si>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</si>
  <si>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</si>
  <si>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</si>
  <si>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</si>
  <si>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</si>
  <si>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</si>
  <si>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</si>
  <si>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</si>
  <si>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</si>
  <si>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</si>
  <si>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</si>
  <si>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</si>
  <si>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</si>
  <si>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</si>
  <si>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</si>
  <si>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</si>
  <si>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</si>
  <si>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</si>
  <si>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</si>
  <si>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</si>
  <si>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</si>
  <si>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</si>
  <si>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</si>
  <si>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</si>
  <si>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</si>
  <si>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</si>
  <si>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</si>
  <si>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</si>
  <si>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</si>
  <si>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</si>
  <si>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</si>
  <si>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</si>
  <si>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</si>
  <si>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</si>
  <si>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</si>
  <si>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</si>
  <si>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</si>
  <si>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</si>
  <si>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</si>
  <si>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</si>
  <si>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</si>
  <si>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</si>
  <si>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</si>
  <si>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</si>
  <si>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</si>
  <si>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</si>
  <si>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</si>
  <si>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</si>
  <si>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</si>
  <si>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</si>
  <si>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</si>
  <si>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</si>
  <si>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</si>
  <si>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</si>
  <si>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</si>
  <si>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</si>
  <si>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</si>
  <si>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</si>
  <si>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</si>
  <si>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</si>
  <si>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</si>
  <si>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</si>
  <si>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</si>
  <si>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</si>
  <si>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</si>
  <si>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</si>
  <si>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</si>
  <si>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</si>
  <si>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</si>
  <si>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</si>
  <si>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</si>
  <si>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</si>
  <si>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</si>
  <si>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</si>
  <si>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</si>
  <si>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</si>
  <si>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</si>
  <si>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</si>
  <si>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</si>
  <si>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</si>
  <si>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</si>
  <si>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</si>
  <si>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</si>
  <si>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</si>
  <si>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</si>
  <si>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</si>
  <si>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</si>
  <si>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</si>
  <si>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</si>
  <si>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</si>
  <si>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</si>
  <si>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</si>
  <si>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</si>
  <si>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</si>
  <si>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</si>
  <si>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</si>
  <si>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</si>
  <si>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</si>
  <si>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</si>
  <si>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</si>
  <si>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</si>
  <si>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</si>
  <si>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</si>
  <si>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</si>
  <si>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</si>
  <si>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</si>
  <si>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</si>
  <si>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</si>
  <si>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</si>
  <si>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</si>
  <si>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</si>
  <si>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</si>
  <si>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</si>
  <si>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</si>
  <si>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</si>
  <si>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</si>
  <si>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</si>
  <si>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</si>
  <si>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</si>
  <si>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</si>
  <si>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</si>
  <si>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</si>
  <si>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</si>
  <si>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</si>
  <si>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</si>
  <si>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</si>
  <si>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</si>
  <si>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</si>
  <si>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</si>
  <si>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</si>
  <si>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</si>
  <si>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</si>
  <si>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</si>
  <si>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</si>
  <si>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</si>
  <si>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</si>
  <si>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</si>
  <si>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</si>
  <si>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</si>
  <si>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</si>
  <si>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</si>
  <si>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</si>
  <si>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</si>
  <si>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</si>
  <si>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</si>
  <si>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</si>
  <si>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</si>
  <si>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</si>
  <si>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</si>
  <si>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</si>
  <si>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</si>
  <si>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</si>
  <si>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</si>
  <si>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</si>
  <si>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</si>
  <si>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</si>
  <si>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</si>
  <si>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</si>
  <si>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</si>
  <si>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</si>
  <si>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</si>
  <si>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</si>
  <si>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</si>
  <si>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</si>
  <si>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</si>
  <si>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</si>
  <si>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</si>
  <si>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</si>
  <si>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</si>
  <si>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</si>
  <si>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</si>
  <si>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</si>
  <si>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</si>
  <si>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</si>
  <si>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</si>
  <si>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</si>
  <si>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</si>
  <si>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</si>
  <si>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</si>
  <si>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</si>
  <si>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</si>
  <si>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</si>
  <si>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</si>
  <si>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</si>
  <si>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</si>
  <si>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</si>
  <si>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</si>
  <si>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</si>
  <si>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</si>
  <si>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</si>
  <si>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</si>
  <si>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</si>
  <si>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</si>
  <si>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</si>
  <si>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</si>
  <si>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</si>
  <si>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</si>
  <si>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</si>
  <si>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</si>
  <si>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</si>
  <si>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</si>
  <si>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</si>
  <si>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</si>
  <si>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</si>
  <si>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</si>
  <si>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</si>
  <si>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</si>
  <si>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</si>
  <si>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</si>
  <si>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</si>
  <si>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</si>
  <si>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</si>
  <si>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</si>
  <si>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</si>
  <si>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</si>
  <si>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</si>
  <si>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</si>
  <si>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</si>
  <si>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</si>
  <si>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</si>
  <si>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</si>
  <si>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</si>
  <si>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</si>
  <si>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</si>
  <si>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</si>
  <si>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</si>
  <si>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</si>
  <si>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</si>
  <si>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</si>
  <si>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</si>
  <si>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</si>
  <si>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</si>
  <si>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</si>
  <si>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</si>
  <si>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</si>
  <si>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</si>
  <si>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</si>
  <si>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</si>
  <si>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</si>
  <si>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</si>
  <si>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</si>
  <si>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</si>
  <si>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</si>
  <si>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</si>
  <si>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</si>
  <si>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</si>
  <si>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</si>
  <si>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</si>
  <si>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</si>
  <si>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</si>
  <si>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</si>
  <si>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</si>
  <si>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</si>
  <si>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</si>
  <si>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</si>
  <si>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</si>
  <si>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</si>
  <si>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</si>
  <si>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</si>
  <si>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</si>
  <si>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</si>
  <si>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</si>
  <si>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</si>
  <si>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</si>
  <si>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</si>
  <si>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</si>
  <si>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</si>
  <si>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</si>
  <si>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</si>
  <si>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</si>
  <si>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</si>
  <si>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</si>
  <si>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</si>
  <si>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</si>
  <si>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</si>
  <si>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</si>
  <si>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</si>
  <si>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</si>
  <si>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</si>
  <si>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</si>
  <si>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</si>
  <si>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</si>
  <si>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</si>
  <si>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</si>
  <si>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</si>
  <si>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</si>
  <si>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</si>
  <si>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</si>
  <si>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</si>
  <si>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</si>
  <si>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</si>
  <si>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</si>
  <si>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</si>
  <si>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</si>
  <si>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</si>
  <si>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</si>
  <si>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</si>
  <si>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</si>
  <si>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</si>
  <si>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</si>
  <si>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</si>
  <si>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</si>
  <si>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</si>
  <si>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</si>
  <si>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</si>
  <si>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</si>
  <si>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</si>
  <si>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</si>
  <si>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</si>
  <si>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</si>
  <si>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</si>
  <si>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</si>
  <si>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</si>
  <si>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</si>
  <si>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</si>
  <si>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</si>
  <si>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</si>
  <si>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</si>
  <si>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</si>
  <si>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</si>
  <si>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</si>
  <si>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</si>
  <si>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</si>
  <si>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</si>
  <si>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</si>
  <si>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</si>
  <si>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</si>
  <si>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</si>
  <si>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</si>
  <si>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</si>
  <si>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</si>
  <si>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</si>
  <si>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</si>
  <si>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</si>
  <si>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</si>
  <si>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</si>
  <si>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</si>
  <si>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</si>
  <si>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</si>
  <si>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</si>
  <si>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</si>
  <si>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</si>
  <si>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</si>
  <si>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</si>
  <si>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</si>
  <si>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</si>
  <si>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</si>
  <si>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</si>
  <si>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</si>
  <si>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</si>
  <si>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</si>
  <si>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</si>
  <si>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</si>
  <si>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</si>
  <si>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</si>
  <si>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</si>
  <si>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</si>
  <si>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</si>
  <si>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</si>
  <si>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</si>
  <si>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</si>
  <si>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</si>
  <si>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</si>
  <si>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</si>
  <si>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</si>
  <si>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</si>
  <si>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</si>
  <si>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</si>
  <si>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</si>
  <si>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</si>
  <si>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</si>
  <si>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</si>
  <si>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</si>
  <si>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</si>
  <si>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</si>
  <si>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</si>
  <si>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</si>
  <si>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</si>
  <si>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</si>
  <si>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</si>
  <si>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</si>
  <si>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</si>
  <si>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</si>
  <si>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</si>
  <si>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</si>
  <si>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</si>
  <si>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</si>
  <si>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</si>
  <si>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</si>
  <si>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</si>
  <si>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</si>
  <si>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</si>
  <si>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</si>
  <si>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</si>
  <si>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</si>
  <si>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</si>
  <si>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</si>
  <si>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</si>
  <si>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</si>
  <si>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</si>
  <si>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</si>
  <si>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</si>
  <si>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</si>
  <si>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</si>
  <si>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</si>
  <si>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</si>
  <si>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</si>
  <si>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</si>
  <si>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</si>
  <si>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</si>
  <si>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</si>
  <si>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</si>
  <si>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</si>
  <si>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</si>
  <si>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</si>
  <si>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</si>
  <si>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</si>
  <si>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</si>
  <si>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</si>
  <si>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</si>
  <si>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</si>
  <si>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</si>
  <si>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</si>
  <si>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</si>
  <si>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</si>
  <si>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</si>
  <si>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</si>
  <si>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</si>
  <si>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</si>
  <si>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</si>
  <si>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</si>
  <si>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</si>
  <si>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</si>
  <si>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</si>
  <si>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</si>
  <si>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</si>
  <si>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</si>
  <si>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</si>
  <si>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</si>
  <si>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</si>
  <si>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</si>
  <si>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</si>
  <si>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</si>
  <si>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</si>
  <si>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</si>
  <si>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</si>
  <si>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</si>
  <si>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</si>
  <si>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</si>
  <si>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</si>
  <si>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</si>
  <si>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</si>
  <si>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</si>
  <si>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</si>
  <si>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</si>
  <si>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</si>
  <si>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</si>
  <si>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</si>
  <si>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</si>
  <si>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</si>
  <si>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</si>
  <si>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</si>
  <si>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</si>
  <si>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</si>
  <si>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</si>
  <si>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</si>
  <si>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</si>
  <si>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</si>
  <si>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</si>
  <si>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</si>
  <si>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</si>
  <si>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</si>
  <si>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</si>
  <si>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</si>
  <si>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</si>
  <si>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</si>
  <si>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</si>
  <si>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</si>
  <si>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</si>
  <si>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</si>
  <si>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</si>
  <si>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</si>
  <si>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</si>
  <si>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</si>
  <si>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</si>
  <si>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</si>
  <si>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</si>
  <si>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</si>
  <si>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</si>
  <si>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</si>
  <si>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</si>
  <si>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</si>
  <si>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</si>
  <si>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</si>
  <si>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</si>
  <si>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</si>
  <si>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</si>
  <si>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</si>
  <si>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</si>
  <si>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</si>
  <si>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</si>
  <si>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</si>
  <si>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</si>
  <si>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</si>
  <si>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</si>
  <si>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</si>
  <si>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</si>
  <si>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</si>
  <si>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</si>
  <si>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</si>
  <si>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</si>
  <si>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</si>
  <si>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</si>
  <si>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</si>
  <si>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</si>
  <si>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</si>
  <si>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</si>
  <si>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</si>
  <si>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</si>
  <si>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</si>
  <si>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</si>
  <si>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</si>
  <si>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</si>
  <si>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</si>
  <si>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</si>
  <si>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</si>
  <si>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</si>
  <si>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</si>
  <si>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</si>
  <si>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</si>
  <si>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</si>
  <si>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</si>
  <si>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</si>
  <si>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</si>
  <si>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</si>
  <si>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</si>
  <si>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</si>
  <si>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</si>
  <si>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</si>
  <si>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</si>
  <si>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</si>
  <si>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</si>
  <si>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</si>
  <si>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</si>
  <si>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</si>
  <si>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</si>
  <si>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</si>
  <si>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</si>
  <si>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</si>
  <si>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</si>
  <si>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</si>
  <si>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</si>
  <si>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</si>
  <si>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</si>
  <si>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</si>
  <si>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</si>
  <si>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</si>
  <si>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</si>
  <si>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</si>
  <si>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</si>
  <si>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</si>
  <si>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</si>
  <si>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</si>
  <si>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</si>
  <si>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</si>
  <si>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</si>
  <si>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</si>
  <si>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</si>
  <si>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</si>
  <si>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</si>
  <si>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</si>
  <si>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</si>
  <si>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</si>
  <si>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</si>
  <si>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</si>
  <si>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</si>
  <si>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</si>
  <si>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</si>
  <si>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</si>
  <si>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</si>
  <si>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</si>
  <si>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</si>
  <si>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</si>
  <si>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</si>
  <si>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</si>
  <si>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</si>
  <si>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</si>
  <si>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</si>
  <si>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</si>
  <si>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</si>
  <si>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</si>
  <si>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</si>
  <si>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</si>
  <si>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</si>
  <si>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</si>
  <si>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</si>
  <si>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</si>
  <si>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</si>
  <si>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</si>
  <si>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</si>
  <si>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</si>
  <si>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</si>
  <si>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</si>
  <si>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</si>
  <si>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</si>
  <si>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</si>
  <si>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</si>
  <si>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</si>
  <si>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</si>
  <si>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</si>
  <si>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</si>
  <si>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</si>
  <si>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</si>
  <si>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</si>
  <si>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</si>
  <si>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</si>
  <si>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</si>
  <si>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</si>
  <si>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</si>
  <si>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</si>
  <si>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</si>
  <si>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</si>
  <si>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</si>
  <si>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</si>
  <si>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</si>
  <si>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</si>
  <si>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</si>
  <si>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</si>
  <si>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</si>
  <si>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</si>
  <si>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</si>
  <si>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</si>
  <si>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</si>
  <si>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</si>
  <si>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</si>
  <si>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</si>
  <si>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</si>
  <si>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</si>
  <si>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</si>
  <si>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</si>
  <si>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</si>
  <si>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</si>
  <si>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</si>
  <si>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</si>
  <si>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</si>
  <si>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</si>
  <si>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</si>
  <si>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</si>
  <si>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</si>
  <si>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</si>
  <si>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</si>
  <si>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</si>
  <si>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</si>
  <si>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</si>
  <si>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</si>
  <si>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</si>
  <si>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</si>
  <si>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</si>
  <si>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</si>
  <si>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</si>
  <si>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</si>
  <si>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</si>
  <si>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</si>
  <si>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</si>
  <si>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</si>
  <si>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</si>
  <si>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</si>
  <si>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</si>
  <si>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</si>
  <si>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</si>
  <si>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</si>
  <si>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</si>
  <si>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</si>
  <si>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</si>
  <si>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</si>
  <si>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</si>
  <si>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</si>
  <si>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</si>
  <si>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</si>
  <si>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</si>
  <si>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</si>
  <si>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</si>
  <si>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</si>
  <si>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</si>
  <si>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</si>
  <si>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</si>
  <si>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</si>
  <si>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</si>
  <si>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</si>
  <si>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</si>
  <si>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</si>
  <si>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</si>
  <si>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</si>
  <si>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</si>
  <si>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</si>
  <si>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</si>
  <si>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</si>
  <si>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</si>
  <si>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</si>
  <si>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</si>
  <si>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</si>
  <si>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</si>
  <si>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</si>
  <si>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</si>
  <si>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</si>
  <si>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</si>
  <si>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</si>
  <si>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</si>
  <si>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</si>
  <si>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</si>
  <si>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</si>
  <si>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</si>
  <si>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</si>
  <si>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</si>
  <si>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</si>
  <si>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</si>
  <si>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</si>
  <si>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</si>
  <si>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</si>
  <si>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</si>
  <si>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</si>
  <si>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</si>
  <si>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</si>
  <si>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</si>
  <si>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</si>
  <si>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</si>
  <si>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</si>
  <si>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</si>
  <si>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</si>
  <si>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</si>
  <si>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</si>
  <si>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</si>
  <si>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</si>
  <si>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</si>
  <si>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</si>
  <si>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</si>
  <si>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</si>
  <si>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</si>
  <si>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</si>
  <si>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</si>
  <si>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</si>
  <si>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</si>
  <si>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</si>
  <si>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</si>
  <si>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</si>
  <si>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</si>
  <si>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</si>
  <si>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</si>
  <si>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</si>
  <si>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</si>
  <si>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</si>
  <si>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</si>
  <si>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</si>
  <si>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</si>
  <si>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</si>
  <si>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</si>
  <si>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</si>
  <si>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</si>
  <si>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</si>
  <si>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</si>
  <si>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</si>
  <si>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</si>
  <si>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</si>
  <si>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</si>
  <si>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</si>
  <si>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</si>
  <si>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</si>
  <si>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</si>
  <si>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</si>
  <si>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</si>
  <si>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</si>
  <si>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</si>
  <si>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</si>
  <si>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</si>
  <si>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</si>
  <si>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</si>
  <si>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</si>
  <si>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</si>
  <si>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</si>
  <si>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</si>
  <si>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</si>
  <si>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</si>
  <si>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</si>
  <si>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</si>
  <si>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</si>
  <si>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</si>
  <si>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</si>
  <si>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</si>
  <si>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</si>
  <si>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</si>
  <si>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</si>
  <si>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</si>
  <si>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</si>
  <si>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</si>
  <si>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</si>
  <si>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</si>
  <si>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</si>
  <si>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</si>
  <si>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</si>
  <si>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</si>
  <si>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</si>
  <si>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</si>
  <si>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</si>
  <si>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</si>
  <si>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</si>
  <si>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</si>
  <si>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</si>
  <si>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</si>
  <si>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</si>
  <si>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</si>
  <si>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</si>
  <si>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</si>
  <si>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</si>
  <si>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</si>
  <si>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</si>
  <si>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</si>
  <si>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</si>
  <si>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</si>
  <si>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</si>
  <si>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</si>
  <si>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</si>
  <si>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</si>
  <si>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</si>
  <si>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</si>
  <si>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</si>
  <si>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</si>
  <si>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</si>
  <si>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</si>
  <si>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</si>
  <si>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</si>
  <si>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</si>
  <si>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</si>
  <si>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</si>
  <si>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</si>
  <si>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</si>
  <si>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</si>
  <si>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</si>
  <si>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</si>
  <si>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</si>
  <si>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</si>
  <si>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</si>
  <si>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</si>
  <si>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</si>
  <si>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</si>
  <si>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</si>
  <si>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</si>
  <si>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</si>
  <si>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</si>
  <si>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</si>
  <si>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</si>
  <si>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</si>
  <si>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</si>
  <si>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</si>
  <si>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</si>
  <si>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</si>
  <si>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</si>
  <si>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</si>
  <si>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</si>
  <si>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</si>
  <si>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</si>
  <si>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</si>
  <si>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</si>
  <si>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</si>
  <si>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</si>
  <si>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</si>
  <si>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</si>
  <si>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</si>
  <si>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</si>
  <si>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</si>
  <si>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</si>
  <si>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</si>
  <si>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</si>
  <si>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</si>
  <si>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</si>
  <si>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</si>
  <si>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</si>
  <si>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</si>
  <si>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</si>
  <si>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</si>
  <si>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</si>
  <si>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</si>
  <si>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</si>
  <si>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</si>
  <si>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</si>
  <si>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</si>
  <si>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</si>
  <si>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</si>
  <si>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</si>
  <si>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</si>
  <si>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</si>
  <si>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</si>
  <si>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</si>
  <si>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</si>
  <si>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</si>
  <si>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</si>
  <si>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</si>
  <si>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</si>
  <si>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</si>
  <si>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</si>
  <si>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</si>
  <si>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</si>
  <si>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</si>
  <si>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</si>
  <si>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</si>
  <si>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</si>
  <si>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</si>
  <si>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</si>
  <si>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</si>
  <si>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</si>
  <si>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</si>
  <si>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</si>
  <si>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</si>
  <si>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</si>
  <si>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</si>
  <si>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</si>
  <si>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</si>
  <si>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</si>
  <si>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</si>
  <si>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</si>
  <si>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</si>
  <si>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</si>
  <si>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</si>
  <si>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</si>
  <si>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</si>
  <si>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</si>
  <si>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</si>
  <si>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</si>
  <si>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</si>
  <si>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</si>
  <si>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</si>
  <si>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</si>
  <si>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</si>
  <si>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</si>
  <si>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</si>
  <si>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</si>
  <si>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</si>
  <si>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</si>
  <si>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</si>
  <si>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</si>
  <si>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</si>
  <si>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</si>
  <si>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</si>
  <si>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</si>
  <si>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</si>
  <si>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</si>
  <si>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</si>
  <si>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</si>
  <si>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</si>
  <si>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</si>
  <si>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</si>
  <si>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</si>
  <si>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</si>
  <si>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</si>
  <si>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</si>
  <si>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</si>
  <si>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</si>
  <si>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</si>
  <si>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</si>
  <si>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</si>
  <si>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</si>
  <si>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</si>
  <si>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</si>
  <si>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</si>
  <si>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</si>
  <si>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</si>
  <si>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</si>
  <si>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</si>
  <si>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</si>
  <si>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</si>
  <si>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</si>
  <si>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</si>
  <si>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</si>
  <si>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</si>
  <si>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</si>
  <si>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</si>
  <si>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</si>
  <si>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</si>
  <si>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</si>
  <si>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</si>
  <si>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</si>
  <si>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</si>
  <si>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</si>
  <si>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</si>
  <si>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</si>
  <si>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</si>
  <si>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</si>
  <si>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</si>
  <si>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</si>
  <si>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</si>
  <si>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</si>
  <si>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</si>
  <si>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</si>
  <si>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</si>
  <si>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</si>
  <si>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</si>
  <si>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</si>
  <si>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</si>
  <si>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</si>
  <si>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</si>
  <si>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</si>
  <si>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</si>
  <si>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</si>
  <si>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</si>
  <si>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</si>
  <si>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</si>
  <si>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</si>
  <si>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</si>
  <si>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</si>
  <si>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</si>
  <si>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</si>
  <si>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</si>
  <si>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</si>
  <si>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</si>
  <si>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</si>
  <si>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</si>
  <si>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</si>
  <si>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</si>
  <si>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</si>
  <si>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</si>
  <si>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</si>
  <si>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</si>
  <si>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</si>
  <si>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</si>
  <si>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</si>
  <si>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</si>
  <si>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</si>
  <si>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</si>
  <si>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</si>
  <si>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</si>
  <si>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</si>
  <si>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</si>
  <si>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</si>
  <si>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</si>
  <si>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</si>
  <si>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</si>
  <si>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</si>
  <si>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</si>
  <si>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</si>
  <si>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</si>
  <si>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</si>
  <si>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</si>
  <si>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</si>
  <si>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</si>
  <si>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</si>
  <si>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</si>
  <si>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</si>
  <si>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</si>
  <si>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</si>
  <si>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</si>
  <si>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</si>
  <si>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</si>
  <si>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</si>
  <si>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</si>
  <si>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</si>
  <si>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</si>
  <si>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</si>
  <si>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</si>
  <si>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</si>
  <si>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</si>
  <si>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</si>
  <si>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</si>
  <si>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</si>
  <si>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</si>
  <si>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</si>
  <si>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</si>
  <si>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</si>
  <si>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</si>
  <si>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</si>
  <si>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</si>
  <si>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</si>
  <si>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</si>
  <si>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</si>
  <si>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</si>
  <si>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</si>
  <si>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</si>
  <si>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</si>
  <si>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</si>
  <si>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</si>
  <si>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</si>
  <si>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</si>
  <si>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</si>
  <si>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</si>
  <si>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</si>
  <si>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</si>
  <si>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</si>
  <si>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</si>
  <si>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</si>
  <si>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</si>
  <si>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</si>
  <si>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</si>
  <si>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</si>
  <si>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</si>
  <si>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</si>
  <si>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</si>
  <si>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</si>
  <si>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</si>
  <si>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</si>
  <si>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</si>
  <si>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</si>
  <si>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</si>
  <si>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</si>
  <si>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</si>
  <si>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</si>
  <si>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</si>
  <si>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</si>
  <si>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</si>
  <si>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</si>
  <si>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</si>
  <si>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</si>
  <si>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</si>
  <si>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</si>
  <si>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</si>
  <si>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</si>
  <si>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</si>
  <si>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</si>
  <si>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</si>
  <si>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</si>
  <si>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</si>
  <si>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</si>
  <si>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</si>
  <si>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</si>
  <si>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</si>
  <si>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</si>
  <si>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</si>
  <si>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</si>
  <si>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</si>
  <si>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</si>
  <si>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</si>
  <si>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</si>
  <si>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</si>
  <si>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</si>
  <si>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</si>
  <si>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</si>
  <si>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</si>
  <si>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</si>
  <si>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</si>
  <si>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</si>
  <si>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</si>
  <si>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</si>
  <si>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</si>
  <si>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</si>
  <si>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</si>
  <si>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</si>
  <si>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</si>
  <si>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</si>
  <si>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</si>
  <si>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</si>
  <si>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</si>
  <si>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</si>
  <si>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</si>
  <si>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</si>
  <si>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</si>
  <si>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</si>
  <si>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</si>
  <si>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</si>
  <si>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</si>
  <si>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</si>
  <si>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</si>
  <si>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</si>
  <si>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</si>
  <si>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</si>
  <si>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</si>
  <si>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</si>
  <si>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</si>
  <si>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</si>
  <si>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</si>
  <si>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</si>
  <si>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</si>
  <si>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</si>
  <si>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</si>
  <si>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</si>
  <si>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</si>
  <si>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</si>
  <si>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</si>
  <si>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</si>
  <si>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</si>
  <si>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</si>
  <si>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</si>
  <si>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</si>
  <si>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</si>
  <si>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</si>
  <si>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</si>
  <si>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</si>
  <si>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</si>
  <si>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</si>
  <si>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</si>
  <si>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</si>
  <si>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</si>
  <si>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</si>
  <si>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</si>
  <si>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</si>
  <si>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</si>
  <si>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</si>
  <si>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</si>
  <si>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</si>
  <si>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</si>
  <si>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</si>
  <si>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</si>
  <si>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</si>
  <si>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</si>
  <si>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</si>
  <si>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</si>
  <si>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</si>
  <si>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</si>
  <si>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</si>
  <si>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</si>
  <si>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</si>
  <si>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</si>
  <si>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</si>
  <si>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</si>
  <si>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</si>
  <si>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</si>
  <si>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</si>
  <si>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</si>
  <si>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</si>
  <si>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</si>
  <si>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</si>
  <si>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</si>
  <si>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</si>
  <si>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</si>
  <si>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</si>
  <si>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</si>
  <si>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</si>
  <si>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</si>
  <si>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</si>
  <si>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</si>
  <si>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</si>
  <si>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</si>
  <si>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</si>
  <si>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</si>
  <si>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</si>
  <si>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</si>
  <si>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</si>
  <si>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</si>
  <si>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</si>
  <si>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</si>
  <si>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</si>
  <si>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</si>
  <si>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</si>
  <si>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</si>
  <si>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</si>
  <si>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</si>
  <si>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</si>
  <si>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</si>
  <si>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</si>
  <si>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</si>
  <si>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</si>
  <si>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</si>
  <si>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</si>
  <si>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</si>
  <si>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</si>
  <si>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</si>
  <si>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</si>
  <si>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</si>
  <si>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</si>
  <si>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</si>
  <si>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</si>
  <si>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</si>
  <si>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</si>
  <si>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</si>
  <si>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</si>
  <si>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</si>
  <si>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</si>
  <si>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</si>
  <si>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</si>
  <si>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</si>
  <si>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</si>
  <si>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</si>
  <si>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</si>
  <si>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</si>
  <si>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</si>
  <si>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</si>
  <si>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</si>
  <si>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</si>
  <si>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</si>
  <si>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</si>
  <si>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</si>
  <si>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</si>
  <si>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</si>
  <si>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</si>
  <si>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</si>
  <si>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</si>
  <si>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</si>
  <si>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</si>
  <si>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</si>
  <si>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</si>
  <si>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</si>
  <si>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</si>
  <si>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</si>
  <si>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</si>
  <si>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</si>
  <si>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</si>
  <si>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</si>
  <si>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</si>
  <si>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</si>
  <si>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</si>
  <si>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</si>
  <si>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</si>
  <si>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</si>
  <si>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</si>
  <si>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</si>
  <si>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</si>
  <si>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</si>
  <si>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</si>
  <si>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</si>
  <si>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</si>
  <si>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</si>
  <si>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</si>
  <si>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</si>
  <si>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</si>
  <si>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</si>
  <si>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</si>
  <si>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</si>
  <si>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</si>
  <si>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</si>
  <si>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</si>
  <si>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</si>
  <si>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</si>
  <si>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</si>
  <si>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</si>
  <si>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</si>
  <si>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</si>
  <si>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</si>
  <si>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</si>
  <si>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</si>
  <si>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</si>
  <si>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</si>
  <si>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</si>
  <si>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</si>
  <si>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</si>
  <si>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</si>
  <si>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</si>
  <si>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</si>
  <si>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</si>
  <si>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</si>
  <si>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</si>
  <si>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</si>
  <si>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</si>
  <si>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</si>
  <si>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</si>
  <si>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</si>
  <si>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</si>
  <si>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</si>
  <si>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</si>
  <si>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</si>
  <si>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</si>
  <si>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</si>
  <si>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</si>
  <si>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</si>
  <si>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</si>
  <si>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</si>
  <si>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</si>
  <si>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</si>
  <si>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</si>
  <si>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</si>
  <si>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</si>
  <si>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</si>
  <si>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</si>
  <si>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</si>
  <si>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</si>
  <si>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</si>
  <si>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</si>
  <si>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</si>
  <si>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</si>
  <si>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</si>
  <si>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</si>
  <si>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</si>
  <si>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</si>
  <si>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</si>
  <si>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</si>
  <si>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</si>
  <si>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</si>
  <si>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</si>
  <si>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</si>
  <si>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</si>
  <si>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</si>
  <si>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</si>
  <si>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</si>
  <si>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</si>
  <si>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</si>
  <si>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</si>
  <si>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</si>
  <si>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</si>
  <si>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</si>
  <si>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</si>
  <si>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</si>
  <si>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</si>
  <si>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</si>
  <si>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</si>
  <si>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</si>
  <si>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</si>
  <si>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</si>
  <si>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</si>
  <si>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</si>
  <si>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</si>
  <si>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</si>
  <si>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</si>
  <si>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</si>
  <si>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</si>
  <si>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</si>
  <si>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</si>
  <si>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</si>
  <si>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</si>
  <si>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</si>
  <si>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</si>
  <si>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</si>
  <si>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</si>
  <si>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</si>
  <si>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</si>
  <si>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</si>
  <si>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</si>
  <si>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</si>
  <si>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</si>
  <si>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</si>
  <si>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</si>
  <si>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</si>
  <si>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</si>
  <si>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</si>
  <si>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</si>
  <si>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</si>
  <si>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</si>
  <si>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</si>
  <si>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</si>
  <si>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</si>
  <si>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</si>
  <si>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</si>
  <si>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</si>
  <si>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</si>
  <si>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</si>
  <si>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</si>
  <si>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</si>
  <si>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</si>
  <si>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</si>
  <si>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</si>
  <si>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</si>
  <si>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</si>
  <si>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</si>
  <si>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</si>
  <si>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</si>
  <si>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</si>
  <si>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</si>
  <si>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</si>
  <si>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</si>
  <si>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</si>
  <si>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</si>
  <si>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</si>
  <si>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</si>
  <si>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</si>
  <si>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</si>
  <si>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</si>
  <si>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</si>
  <si>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</si>
  <si>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</si>
  <si>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</si>
  <si>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</si>
  <si>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</si>
  <si>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</si>
  <si>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</si>
  <si>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</si>
  <si>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</si>
  <si>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</si>
  <si>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</si>
  <si>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</si>
  <si>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</si>
  <si>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</si>
  <si>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</si>
  <si>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</si>
  <si>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</si>
  <si>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</si>
  <si>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</si>
  <si>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</si>
  <si>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</si>
  <si>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</si>
  <si>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</si>
  <si>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</si>
  <si>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</si>
  <si>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</si>
  <si>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</si>
  <si>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</si>
  <si>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</si>
  <si>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</si>
  <si>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</si>
  <si>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</si>
  <si>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</si>
  <si>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</si>
  <si>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</si>
  <si>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</si>
  <si>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</si>
  <si>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</si>
  <si>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</si>
  <si>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</si>
  <si>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</si>
  <si>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</si>
  <si>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</si>
  <si>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</si>
  <si>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</si>
  <si>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</si>
  <si>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</si>
  <si>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</si>
  <si>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</si>
  <si>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</si>
  <si>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</si>
  <si>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</si>
  <si>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</si>
  <si>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</si>
  <si>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</si>
  <si>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</si>
  <si>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</si>
  <si>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</si>
  <si>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</si>
  <si>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</si>
  <si>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</si>
  <si>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</si>
  <si>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</si>
  <si>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</si>
  <si>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</si>
  <si>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</si>
  <si>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</si>
  <si>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</si>
  <si>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</si>
  <si>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</si>
  <si>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</si>
  <si>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</si>
  <si>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</si>
  <si>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</si>
  <si>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</si>
  <si>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</si>
  <si>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</si>
  <si>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</si>
  <si>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</si>
  <si>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</si>
  <si>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</si>
  <si>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</si>
  <si>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</si>
  <si>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</si>
  <si>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</si>
  <si>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</si>
  <si>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</si>
  <si>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</si>
  <si>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</si>
  <si>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</si>
  <si>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</si>
  <si>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</si>
  <si>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</si>
  <si>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</si>
  <si>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</si>
  <si>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</si>
  <si>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</si>
  <si>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</si>
  <si>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</si>
  <si>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</si>
  <si>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</si>
  <si>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</si>
  <si>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</si>
  <si>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</si>
  <si>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</si>
  <si>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</si>
  <si>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</si>
  <si>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</si>
  <si>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</si>
  <si>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</si>
  <si>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</si>
  <si>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</si>
  <si>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</si>
  <si>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</si>
  <si>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</si>
  <si>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</si>
  <si>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</si>
  <si>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</si>
  <si>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</si>
  <si>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</si>
  <si>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</si>
  <si>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</si>
  <si>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</si>
  <si>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</si>
  <si>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</si>
  <si>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</si>
  <si>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</si>
  <si>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</si>
  <si>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</si>
  <si>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</si>
  <si>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</si>
  <si>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</si>
  <si>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</si>
  <si>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</si>
  <si>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</si>
  <si>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</si>
  <si>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</si>
  <si>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</si>
  <si>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</si>
  <si>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</si>
  <si>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</si>
  <si>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</si>
  <si>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</si>
  <si>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</si>
  <si>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</si>
  <si>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</si>
  <si>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</si>
  <si>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</si>
  <si>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</si>
  <si>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</si>
  <si>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</si>
  <si>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</si>
  <si>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</si>
  <si>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</si>
  <si>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</si>
  <si>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</si>
  <si>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</si>
  <si>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</si>
  <si>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</si>
  <si>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</si>
  <si>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</si>
  <si>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</si>
  <si>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</si>
  <si>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</si>
  <si>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</si>
  <si>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</si>
  <si>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</si>
  <si>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</si>
  <si>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</si>
  <si>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</si>
  <si>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</si>
  <si>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</si>
  <si>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</si>
  <si>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</si>
  <si>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</si>
  <si>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</si>
  <si>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</si>
  <si>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</si>
  <si>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</si>
  <si>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</si>
  <si>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</si>
  <si>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</si>
  <si>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</si>
  <si>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</si>
  <si>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</si>
  <si>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</si>
  <si>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</si>
  <si>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</si>
  <si>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</si>
  <si>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</si>
  <si>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</si>
  <si>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</si>
  <si>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</si>
  <si>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</si>
  <si>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</si>
  <si>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</si>
  <si>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</si>
  <si>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</si>
  <si>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</si>
  <si>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</si>
  <si>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</si>
  <si>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</si>
  <si>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</si>
  <si>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</si>
  <si>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</si>
  <si>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</si>
  <si>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</si>
  <si>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</si>
  <si>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</si>
  <si>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</si>
  <si>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</si>
  <si>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</si>
  <si>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</si>
  <si>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</si>
  <si>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</si>
  <si>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</si>
  <si>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</si>
  <si>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</si>
  <si>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</si>
  <si>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</si>
  <si>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</si>
  <si>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</si>
  <si>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</si>
  <si>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</si>
  <si>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</si>
  <si>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</si>
  <si>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</si>
  <si>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</si>
  <si>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</si>
  <si>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</si>
  <si>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</si>
  <si>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</si>
  <si>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</si>
  <si>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</si>
  <si>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</si>
  <si>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</si>
  <si>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</si>
  <si>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</si>
  <si>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</si>
  <si>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</si>
  <si>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</si>
  <si>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</si>
  <si>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</si>
  <si>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</si>
  <si>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</si>
  <si>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</si>
  <si>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</si>
  <si>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</si>
  <si>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</si>
  <si>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</si>
  <si>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</si>
  <si>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</si>
  <si>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</si>
  <si>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</si>
  <si>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</si>
  <si>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</si>
  <si>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</si>
  <si>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</si>
  <si>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</si>
  <si>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</si>
  <si>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</si>
  <si>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</si>
  <si>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</si>
  <si>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</si>
  <si>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</si>
  <si>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</si>
  <si>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</si>
  <si>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</si>
  <si>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</si>
  <si>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</si>
  <si>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</si>
  <si>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</si>
  <si>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</si>
  <si>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</si>
  <si>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</si>
  <si>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</si>
  <si>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</si>
  <si>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</si>
  <si>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</si>
  <si>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</si>
  <si>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</si>
  <si>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</si>
  <si>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</si>
  <si>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</si>
  <si>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</si>
  <si>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</si>
  <si>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</si>
  <si>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</si>
  <si>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</si>
  <si>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</si>
  <si>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</si>
  <si>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</si>
  <si>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</si>
  <si>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</si>
  <si>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</si>
  <si>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</si>
  <si>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</si>
  <si>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</si>
  <si>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</si>
  <si>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</si>
  <si>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</si>
  <si>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</si>
  <si>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</si>
  <si>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</si>
  <si>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</si>
  <si>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</si>
  <si>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</si>
  <si>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</si>
  <si>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</si>
  <si>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</si>
  <si>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</si>
  <si>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</si>
  <si>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</si>
  <si>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</si>
  <si>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</si>
  <si>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</si>
  <si>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</si>
  <si>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</si>
  <si>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</si>
  <si>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</si>
  <si>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</si>
  <si>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</si>
  <si>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</si>
  <si>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</si>
  <si>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</si>
  <si>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</si>
  <si>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</si>
  <si>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</si>
  <si>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</si>
  <si>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</si>
  <si>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</si>
  <si>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</si>
  <si>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</si>
  <si>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</si>
  <si>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</si>
  <si>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</si>
  <si>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</si>
  <si>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</si>
  <si>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</si>
  <si>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</si>
  <si>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</si>
  <si>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</si>
  <si>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</si>
  <si>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</si>
  <si>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</si>
  <si>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</si>
  <si>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</si>
  <si>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</si>
  <si>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</si>
  <si>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</si>
  <si>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</si>
  <si>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</si>
  <si>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</si>
  <si>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</si>
  <si>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</si>
  <si>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</si>
  <si>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</si>
  <si>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</si>
  <si>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</si>
  <si>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</si>
  <si>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</si>
  <si>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</si>
  <si>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</si>
  <si>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</si>
  <si>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</si>
  <si>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</si>
  <si>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</si>
  <si>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</si>
  <si>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</si>
  <si>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</si>
  <si>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</si>
  <si>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</si>
  <si>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</si>
  <si>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</si>
  <si>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</si>
  <si>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</si>
  <si>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</si>
  <si>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</si>
  <si>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</si>
  <si>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</si>
  <si>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</si>
  <si>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</si>
  <si>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</si>
  <si>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</si>
  <si>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</si>
  <si>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</si>
  <si>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</si>
  <si>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</si>
  <si>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</si>
  <si>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</si>
  <si>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</si>
  <si>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</si>
  <si>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</si>
  <si>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</si>
  <si>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</si>
  <si>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</si>
  <si>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</si>
  <si>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</si>
  <si>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</si>
  <si>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</si>
  <si>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</si>
  <si>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</si>
  <si>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</si>
  <si>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</si>
  <si>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</si>
  <si>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</si>
  <si>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</si>
  <si>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</si>
  <si>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</si>
  <si>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</si>
  <si>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</si>
  <si>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</si>
  <si>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</si>
  <si>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</si>
  <si>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</si>
  <si>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</si>
  <si>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</si>
  <si>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</si>
  <si>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</si>
  <si>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</si>
  <si>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</si>
  <si>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</si>
  <si>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</si>
  <si>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</si>
  <si>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</si>
  <si>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</si>
  <si>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</si>
  <si>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</si>
  <si>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</si>
  <si>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</si>
  <si>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</si>
  <si>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</si>
  <si>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</si>
  <si>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</si>
  <si>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</si>
  <si>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</si>
  <si>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</si>
  <si>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</si>
  <si>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</si>
  <si>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</si>
  <si>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</si>
  <si>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</si>
  <si>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</si>
  <si>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</si>
  <si>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</si>
  <si>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</si>
  <si>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</si>
  <si>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</si>
  <si>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</si>
  <si>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</si>
  <si>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</si>
  <si>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</si>
  <si>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</si>
  <si>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</si>
  <si>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</si>
  <si>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</si>
  <si>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</si>
  <si>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</si>
  <si>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</si>
  <si>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</si>
  <si>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</si>
  <si>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</si>
  <si>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</si>
  <si>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</si>
  <si>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</si>
  <si>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</si>
  <si>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</si>
  <si>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</si>
  <si>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</si>
  <si>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</si>
  <si>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</si>
  <si>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</si>
  <si>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</si>
  <si>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</si>
  <si>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</si>
  <si>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</si>
  <si>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</si>
  <si>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</si>
  <si>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</si>
  <si>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</si>
  <si>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</si>
  <si>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</si>
  <si>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</si>
  <si>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</si>
  <si>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</si>
  <si>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</si>
  <si>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</si>
  <si>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</si>
  <si>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</si>
  <si>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</si>
  <si>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</si>
  <si>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</si>
  <si>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</si>
  <si>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</si>
  <si>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</si>
  <si>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</si>
  <si>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</si>
  <si>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</si>
  <si>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</si>
  <si>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</si>
  <si>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</si>
  <si>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</si>
  <si>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</si>
  <si>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</si>
  <si>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</si>
  <si>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</si>
  <si>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</si>
  <si>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</si>
  <si>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</si>
  <si>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</si>
  <si>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</si>
  <si>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</si>
  <si>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</si>
  <si>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</si>
  <si>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</si>
  <si>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</si>
  <si>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</si>
  <si>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</si>
  <si>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</si>
  <si>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</si>
  <si>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</si>
  <si>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</si>
  <si>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</si>
  <si>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</si>
  <si>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</si>
  <si>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</si>
  <si>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</si>
  <si>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</si>
  <si>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</si>
  <si>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</si>
  <si>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</si>
  <si>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</si>
  <si>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</si>
  <si>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</si>
  <si>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</si>
  <si>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</si>
  <si>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</si>
  <si>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</si>
  <si>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</si>
  <si>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</si>
  <si>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</si>
  <si>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</si>
  <si>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</si>
  <si>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</si>
  <si>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</si>
  <si>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</si>
  <si>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</si>
  <si>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</si>
  <si>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</si>
  <si>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</si>
  <si>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</si>
  <si>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</si>
  <si>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</si>
  <si>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</si>
  <si>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</si>
  <si>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</si>
  <si>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</si>
  <si>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</si>
  <si>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</si>
  <si>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</si>
  <si>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</si>
  <si>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</si>
  <si>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</si>
  <si>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</si>
  <si>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</si>
  <si>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</si>
  <si>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</si>
  <si>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</si>
  <si>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</si>
  <si>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</si>
  <si>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</si>
  <si>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</si>
  <si>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</si>
  <si>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</si>
  <si>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</si>
  <si>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</si>
  <si>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</si>
  <si>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</si>
  <si>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</si>
  <si>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</si>
  <si>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</si>
  <si>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</si>
  <si>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</si>
  <si>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</si>
  <si>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</si>
  <si>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</si>
  <si>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</si>
  <si>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</si>
  <si>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</si>
  <si>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</si>
  <si>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</si>
  <si>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</si>
  <si>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</si>
  <si>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</si>
  <si>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</si>
  <si>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</si>
  <si>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</si>
  <si>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</si>
  <si>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</si>
  <si>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</si>
  <si>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</si>
  <si>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</si>
  <si>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</si>
  <si>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</si>
  <si>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</si>
  <si>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</si>
  <si>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</si>
  <si>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</si>
  <si>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</si>
  <si>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</si>
  <si>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</si>
  <si>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</si>
  <si>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</si>
  <si>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</si>
  <si>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</si>
  <si>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</si>
  <si>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</si>
  <si>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</si>
  <si>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</si>
  <si>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</si>
  <si>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</si>
  <si>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</si>
  <si>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</si>
  <si>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</si>
  <si>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</si>
  <si>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</si>
  <si>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</si>
  <si>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</si>
  <si>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</si>
  <si>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</si>
  <si>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</si>
  <si>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</si>
  <si>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</si>
  <si>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</si>
  <si>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</si>
  <si>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</si>
  <si>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</si>
  <si>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</si>
  <si>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</si>
  <si>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</si>
  <si>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</si>
  <si>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</si>
  <si>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</si>
  <si>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</si>
  <si>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</si>
  <si>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</si>
  <si>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</si>
  <si>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</si>
  <si>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</si>
  <si>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</si>
  <si>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</si>
  <si>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</si>
  <si>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</si>
  <si>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</si>
  <si>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</si>
  <si>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</si>
  <si>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</si>
  <si>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</si>
  <si>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</si>
  <si>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</si>
  <si>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</si>
  <si>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</si>
  <si>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</si>
  <si>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</si>
  <si>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</si>
  <si>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</si>
  <si>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</si>
  <si>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</si>
  <si>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</si>
  <si>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</si>
  <si>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</si>
  <si>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</si>
  <si>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</si>
  <si>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</si>
  <si>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</si>
  <si>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</si>
  <si>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</si>
  <si>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</si>
  <si>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</si>
  <si>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</si>
  <si>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</si>
  <si>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</si>
  <si>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</si>
  <si>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</si>
  <si>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</si>
  <si>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</si>
  <si>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</si>
  <si>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</si>
  <si>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</si>
  <si>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</si>
  <si>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</si>
  <si>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</si>
  <si>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</si>
  <si>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</si>
  <si>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</si>
  <si>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</si>
  <si>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</si>
  <si>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</si>
  <si>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</si>
  <si>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</si>
  <si>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</si>
  <si>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</si>
  <si>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</si>
  <si>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</si>
  <si>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</si>
  <si>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</si>
  <si>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</si>
  <si>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</si>
  <si>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</si>
  <si>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</si>
  <si>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</si>
  <si>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</si>
  <si>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</si>
  <si>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</si>
  <si>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</si>
  <si>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</si>
  <si>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</si>
  <si>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</si>
  <si>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</si>
  <si>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</si>
  <si>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</si>
  <si>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</si>
  <si>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</si>
  <si>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</si>
  <si>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</si>
  <si>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</si>
  <si>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</si>
  <si>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</si>
  <si>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</si>
  <si>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</si>
  <si>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</si>
  <si>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</si>
  <si>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</si>
  <si>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</si>
  <si>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</si>
  <si>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</si>
  <si>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</si>
  <si>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</si>
  <si>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</si>
  <si>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</si>
  <si>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</si>
  <si>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</si>
  <si>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</si>
  <si>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</si>
  <si>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</si>
  <si>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</si>
  <si>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</si>
  <si>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</si>
  <si>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</si>
  <si>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</si>
  <si>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</si>
  <si>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</si>
  <si>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</si>
  <si>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</si>
  <si>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</si>
  <si>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</si>
  <si>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</si>
  <si>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</si>
  <si>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</si>
  <si>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</si>
  <si>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</si>
  <si>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</si>
  <si>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</si>
  <si>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</si>
  <si>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</si>
  <si>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</si>
  <si>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</si>
  <si>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</si>
  <si>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</si>
  <si>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</si>
  <si>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</si>
  <si>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</si>
  <si>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</si>
  <si>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</si>
  <si>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</si>
  <si>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</si>
  <si>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</si>
  <si>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</si>
  <si>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</si>
  <si>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</si>
  <si>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</si>
  <si>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</si>
  <si>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</si>
  <si>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</si>
  <si>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</si>
  <si>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</si>
  <si>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</si>
  <si>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</si>
  <si>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</si>
  <si>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</si>
  <si>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</si>
  <si>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</si>
  <si>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</si>
  <si>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</si>
  <si>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</si>
  <si>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</si>
  <si>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</si>
  <si>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</si>
  <si>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</si>
  <si>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</si>
  <si>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</si>
  <si>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</si>
  <si>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</si>
  <si>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</si>
  <si>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</si>
  <si>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</si>
  <si>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</si>
  <si>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</si>
  <si>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</si>
  <si>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</si>
  <si>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</si>
  <si>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</si>
  <si>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</si>
  <si>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</si>
  <si>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</si>
  <si>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</si>
  <si>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</si>
  <si>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</si>
  <si>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</si>
  <si>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</si>
  <si>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</si>
  <si>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</si>
  <si>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</si>
  <si>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</si>
  <si>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</si>
  <si>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</si>
  <si>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</si>
  <si>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</si>
  <si>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</si>
  <si>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</si>
  <si>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</si>
  <si>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</si>
  <si>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</si>
  <si>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</si>
  <si>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</si>
  <si>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</si>
  <si>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</si>
  <si>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</si>
  <si>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</si>
  <si>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</si>
  <si>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</si>
  <si>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</si>
  <si>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</si>
  <si>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</si>
  <si>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</si>
  <si>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</si>
  <si>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</si>
  <si>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</si>
  <si>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</si>
  <si>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</si>
  <si>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</si>
  <si>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</si>
  <si>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</si>
  <si>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</si>
  <si>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</si>
  <si>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</si>
  <si>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</si>
  <si>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</si>
  <si>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</si>
  <si>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</si>
  <si>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</si>
  <si>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</si>
  <si>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</si>
  <si>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</si>
  <si>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</si>
  <si>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</si>
  <si>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</si>
  <si>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</si>
  <si>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</si>
  <si>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</si>
  <si>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</si>
  <si>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</si>
  <si>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</si>
  <si>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</si>
  <si>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</si>
  <si>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</si>
  <si>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</si>
  <si>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</si>
  <si>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</si>
  <si>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</si>
  <si>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</si>
  <si>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</si>
  <si>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</si>
  <si>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</si>
  <si>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</si>
  <si>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</si>
  <si>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</si>
  <si>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</si>
  <si>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</si>
  <si>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</si>
  <si>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</si>
  <si>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</si>
  <si>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</si>
  <si>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</si>
  <si>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</si>
  <si>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</si>
  <si>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</si>
  <si>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</si>
  <si>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</si>
  <si>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</si>
  <si>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</si>
  <si>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</si>
  <si>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</si>
  <si>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</si>
  <si>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</si>
  <si>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</si>
  <si>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</si>
  <si>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</si>
  <si>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</si>
  <si>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</si>
  <si>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</si>
  <si>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</si>
  <si>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</si>
  <si>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</si>
  <si>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</si>
  <si>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</si>
  <si>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</si>
  <si>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</si>
  <si>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</si>
  <si>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</si>
  <si>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</si>
  <si>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</si>
  <si>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</si>
  <si>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</si>
  <si>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</si>
  <si>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</si>
  <si>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</si>
  <si>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</si>
  <si>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</si>
  <si>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</si>
  <si>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</si>
  <si>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</si>
  <si>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</si>
  <si>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202170200001310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</si>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</sst>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8" zoomScale="80" zoomScaleNormal="8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2709</v>
      </c>
      <c r="D15" s="35"/>
      <c r="E15" s="35"/>
      <c r="F15" s="5"/>
      <c r="G15" s="32" t="s">
        <v>1168</v>
      </c>
      <c r="H15" s="103" t="s">
        <v>453</v>
      </c>
      <c r="I15" s="32" t="s">
        <v>2624</v>
      </c>
      <c r="J15" s="108" t="s">
        <v>2626</v>
      </c>
      <c r="L15" s="208" t="s">
        <v>8</v>
      </c>
      <c r="M15" s="208"/>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185"/>
      <c r="I20" s="145" t="s">
        <v>453</v>
      </c>
      <c r="J20" s="146" t="s">
        <v>982</v>
      </c>
      <c r="K20" s="147">
        <v>6392668370</v>
      </c>
      <c r="L20" s="148">
        <v>44197</v>
      </c>
      <c r="M20" s="148">
        <v>44561</v>
      </c>
      <c r="N20" s="131">
        <f>+(M20-L20)/30</f>
        <v>12.133333333333333</v>
      </c>
      <c r="O20" s="134"/>
      <c r="U20" s="130"/>
      <c r="V20" s="105">
        <f ca="1">NOW()</f>
        <v>44194.649752430552</v>
      </c>
      <c r="W20" s="105">
        <f ca="1">NOW()</f>
        <v>44194.649752430552</v>
      </c>
    </row>
    <row r="21" spans="1:23" ht="30" customHeight="1" outlineLevel="1" x14ac:dyDescent="0.25">
      <c r="A21" s="9"/>
      <c r="B21" s="71"/>
      <c r="C21" s="5"/>
      <c r="D21" s="5"/>
      <c r="E21" s="5"/>
      <c r="F21" s="5"/>
      <c r="G21" s="5"/>
      <c r="H21" s="70"/>
      <c r="I21" s="145" t="s">
        <v>453</v>
      </c>
      <c r="J21" s="146" t="s">
        <v>975</v>
      </c>
      <c r="K21" s="147"/>
      <c r="L21" s="148">
        <v>44197</v>
      </c>
      <c r="M21" s="148">
        <v>44561</v>
      </c>
      <c r="N21" s="131">
        <f t="shared" ref="N21:N35" si="0">+(M21-L21)/30</f>
        <v>12.133333333333333</v>
      </c>
      <c r="O21" s="135"/>
    </row>
    <row r="22" spans="1:23" ht="30" customHeight="1" outlineLevel="1" x14ac:dyDescent="0.25">
      <c r="A22" s="9"/>
      <c r="B22" s="71"/>
      <c r="C22" s="5"/>
      <c r="D22" s="5"/>
      <c r="E22" s="5"/>
      <c r="F22" s="5"/>
      <c r="G22" s="5"/>
      <c r="H22" s="70"/>
      <c r="I22" s="145" t="s">
        <v>453</v>
      </c>
      <c r="J22" s="146" t="s">
        <v>970</v>
      </c>
      <c r="K22" s="147"/>
      <c r="L22" s="148">
        <v>44197</v>
      </c>
      <c r="M22" s="148">
        <v>44561</v>
      </c>
      <c r="N22" s="132">
        <f t="shared" ref="N22:N33" si="1">+(M22-L22)/30</f>
        <v>12.133333333333333</v>
      </c>
      <c r="O22" s="135"/>
    </row>
    <row r="23" spans="1:23" ht="30" customHeight="1" outlineLevel="1" x14ac:dyDescent="0.25">
      <c r="A23" s="9"/>
      <c r="B23" s="101"/>
      <c r="C23" s="21"/>
      <c r="D23" s="21"/>
      <c r="E23" s="21"/>
      <c r="F23" s="5"/>
      <c r="G23" s="5"/>
      <c r="H23" s="70"/>
      <c r="I23" s="145" t="s">
        <v>453</v>
      </c>
      <c r="J23" s="146" t="s">
        <v>265</v>
      </c>
      <c r="K23" s="147"/>
      <c r="L23" s="148">
        <v>44197</v>
      </c>
      <c r="M23" s="148">
        <v>44561</v>
      </c>
      <c r="N23" s="132">
        <f t="shared" si="1"/>
        <v>12.133333333333333</v>
      </c>
      <c r="O23" s="135"/>
      <c r="Q23" s="104"/>
      <c r="R23" s="55"/>
      <c r="S23" s="105"/>
      <c r="T23" s="105"/>
    </row>
    <row r="24" spans="1:23" ht="30" customHeight="1" outlineLevel="1" x14ac:dyDescent="0.25">
      <c r="A24" s="9"/>
      <c r="B24" s="101"/>
      <c r="C24" s="21"/>
      <c r="D24" s="21"/>
      <c r="E24" s="21"/>
      <c r="F24" s="5"/>
      <c r="G24" s="5"/>
      <c r="H24" s="70"/>
      <c r="I24" s="145" t="s">
        <v>453</v>
      </c>
      <c r="J24" s="146" t="s">
        <v>977</v>
      </c>
      <c r="K24" s="147"/>
      <c r="L24" s="148">
        <v>44197</v>
      </c>
      <c r="M24" s="148">
        <v>44561</v>
      </c>
      <c r="N24" s="132">
        <f t="shared" si="1"/>
        <v>12.133333333333333</v>
      </c>
      <c r="O24" s="135"/>
    </row>
    <row r="25" spans="1:23" ht="30" customHeight="1" outlineLevel="1" x14ac:dyDescent="0.25">
      <c r="A25" s="9"/>
      <c r="B25" s="101"/>
      <c r="C25" s="21"/>
      <c r="D25" s="21"/>
      <c r="E25" s="21"/>
      <c r="F25" s="5"/>
      <c r="G25" s="5"/>
      <c r="H25" s="70"/>
      <c r="I25" s="145" t="s">
        <v>453</v>
      </c>
      <c r="J25" s="146" t="s">
        <v>979</v>
      </c>
      <c r="K25" s="147"/>
      <c r="L25" s="148">
        <v>44197</v>
      </c>
      <c r="M25" s="148">
        <v>44561</v>
      </c>
      <c r="N25" s="132">
        <f t="shared" si="1"/>
        <v>12.133333333333333</v>
      </c>
      <c r="O25" s="135"/>
    </row>
    <row r="26" spans="1:23" ht="30" customHeight="1" outlineLevel="1" x14ac:dyDescent="0.25">
      <c r="A26" s="9"/>
      <c r="B26" s="101"/>
      <c r="C26" s="21"/>
      <c r="D26" s="21"/>
      <c r="E26" s="21"/>
      <c r="F26" s="5"/>
      <c r="G26" s="5"/>
      <c r="H26" s="70"/>
      <c r="I26" s="145" t="s">
        <v>453</v>
      </c>
      <c r="J26" s="146" t="s">
        <v>966</v>
      </c>
      <c r="K26" s="147"/>
      <c r="L26" s="148">
        <v>44197</v>
      </c>
      <c r="M26" s="148">
        <v>44561</v>
      </c>
      <c r="N26" s="132">
        <f t="shared" si="1"/>
        <v>12.133333333333333</v>
      </c>
      <c r="O26" s="135"/>
    </row>
    <row r="27" spans="1:23" ht="30" customHeight="1" outlineLevel="1" x14ac:dyDescent="0.25">
      <c r="A27" s="9"/>
      <c r="B27" s="101"/>
      <c r="C27" s="21"/>
      <c r="D27" s="21"/>
      <c r="E27" s="21"/>
      <c r="F27" s="5"/>
      <c r="G27" s="5"/>
      <c r="H27" s="70"/>
      <c r="I27" s="145" t="s">
        <v>453</v>
      </c>
      <c r="J27" s="146" t="s">
        <v>969</v>
      </c>
      <c r="K27" s="147"/>
      <c r="L27" s="148">
        <v>44197</v>
      </c>
      <c r="M27" s="148">
        <v>44561</v>
      </c>
      <c r="N27" s="132">
        <f t="shared" si="1"/>
        <v>12.133333333333333</v>
      </c>
      <c r="O27" s="135"/>
    </row>
    <row r="28" spans="1:23" ht="30" customHeight="1" outlineLevel="1" x14ac:dyDescent="0.25">
      <c r="A28" s="9"/>
      <c r="B28" s="101"/>
      <c r="C28" s="21"/>
      <c r="D28" s="21"/>
      <c r="E28" s="21"/>
      <c r="F28" s="5"/>
      <c r="G28" s="5"/>
      <c r="H28" s="70"/>
      <c r="I28" s="145" t="s">
        <v>453</v>
      </c>
      <c r="J28" s="146" t="s">
        <v>972</v>
      </c>
      <c r="K28" s="147"/>
      <c r="L28" s="148">
        <v>44197</v>
      </c>
      <c r="M28" s="148">
        <v>44561</v>
      </c>
      <c r="N28" s="132">
        <f t="shared" si="1"/>
        <v>12.133333333333333</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5"/>
      <c r="I37" s="126"/>
      <c r="J37" s="126"/>
      <c r="K37" s="126"/>
      <c r="L37" s="126"/>
      <c r="M37" s="126"/>
      <c r="N37" s="126"/>
      <c r="O37" s="127"/>
    </row>
    <row r="38" spans="1:16" ht="21" customHeight="1" x14ac:dyDescent="0.25">
      <c r="A38" s="9"/>
      <c r="B38" s="177" t="str">
        <f>VLOOKUP(B20,EAS!A2:B1439,2,0)</f>
        <v>FUNDACIÓN PROYECTO DE VIDA</v>
      </c>
      <c r="C38" s="177"/>
      <c r="D38" s="177"/>
      <c r="E38" s="177"/>
      <c r="F38" s="177"/>
      <c r="G38" s="5"/>
      <c r="H38" s="128"/>
      <c r="I38" s="189" t="s">
        <v>7</v>
      </c>
      <c r="J38" s="189"/>
      <c r="K38" s="189"/>
      <c r="L38" s="189"/>
      <c r="M38" s="189"/>
      <c r="N38" s="189"/>
      <c r="O38" s="129"/>
    </row>
    <row r="39" spans="1:16" ht="42.95" customHeight="1" thickBot="1" x14ac:dyDescent="0.3">
      <c r="A39" s="10"/>
      <c r="B39" s="11"/>
      <c r="C39" s="11"/>
      <c r="D39" s="11"/>
      <c r="E39" s="11"/>
      <c r="F39" s="11"/>
      <c r="G39" s="11"/>
      <c r="H39" s="10"/>
      <c r="I39" s="221" t="s">
        <v>2710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191780051.09999999</v>
      </c>
      <c r="F185" s="92"/>
      <c r="G185" s="93"/>
      <c r="H185" s="88"/>
      <c r="I185" s="90" t="s">
        <v>2627</v>
      </c>
      <c r="J185" s="162">
        <f>+SUM(M179:M183)</f>
        <v>0.02</v>
      </c>
      <c r="K185" s="201" t="s">
        <v>2628</v>
      </c>
      <c r="L185" s="201"/>
      <c r="M185" s="94">
        <f>+J185*(SUM(K20:K35))</f>
        <v>127853367.40000001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5" t="s">
        <v>2636</v>
      </c>
      <c r="C192" s="235"/>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schemas.microsoft.com/office/infopath/2007/PartnerControls"/>
    <ds:schemaRef ds:uri="http://schemas.microsoft.com/office/2006/documentManagement/types"/>
    <ds:schemaRef ds:uri="http://purl.org/dc/dcmitype/"/>
    <ds:schemaRef ds:uri="http://schemas.microsoft.com/office/2006/metadata/properties"/>
    <ds:schemaRef ds:uri="4fb10211-09fb-4e80-9f0b-184718d5d98c"/>
    <ds:schemaRef ds:uri="http://schemas.openxmlformats.org/package/2006/metadata/core-properties"/>
    <ds:schemaRef ds:uri="http://purl.org/dc/terms/"/>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2020-12-29T08:32:51Z</cp:lastPrinted>
  <dcterms:created xsi:type="dcterms:W3CDTF">2020-10-14T21:57:42Z</dcterms:created>
  <dcterms:modified xsi:type="dcterms:W3CDTF">2020-12-29T20:35:41Z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